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75" activeTab="1"/>
  </bookViews>
  <sheets>
    <sheet name="作成手順" sheetId="1" r:id="rId1"/>
    <sheet name="学校情報" sheetId="2" r:id="rId2"/>
    <sheet name="登録選手" sheetId="3" r:id="rId3"/>
    <sheet name="印刷用" sheetId="4" r:id="rId4"/>
    <sheet name="役員用" sheetId="5" r:id="rId5"/>
    <sheet name="リスト" sheetId="6" state="hidden" r:id="rId6"/>
  </sheets>
  <definedNames>
    <definedName name="_xlfn.IFERROR" hidden="1">#NAME?</definedName>
    <definedName name="_xlnm.Print_Area" localSheetId="3">'印刷用'!$A$1:$J$102</definedName>
    <definedName name="_xlnm.Print_Titles" localSheetId="3">'印刷用'!$1:$2</definedName>
    <definedName name="阪神地区L">'リスト'!$C$2:$C$36</definedName>
    <definedName name="神戸地区L">'リスト'!$D$2:$D$42</definedName>
    <definedName name="西播地区L">'リスト'!$F$2:$F$28</definedName>
    <definedName name="但馬地区L">'リスト'!$G$2:$G$11</definedName>
    <definedName name="地区リストL">'リスト'!$B$1:$G$1</definedName>
    <definedName name="定通部L">'リスト'!$B$2</definedName>
    <definedName name="東播地区L">'リスト'!$E$2:$E$19</definedName>
  </definedNames>
  <calcPr fullCalcOnLoad="1"/>
</workbook>
</file>

<file path=xl/sharedStrings.xml><?xml version="1.0" encoding="utf-8"?>
<sst xmlns="http://schemas.openxmlformats.org/spreadsheetml/2006/main" count="1159" uniqueCount="922">
  <si>
    <t>性別</t>
  </si>
  <si>
    <t>電話番号</t>
  </si>
  <si>
    <t>生年月日</t>
  </si>
  <si>
    <t>学年</t>
  </si>
  <si>
    <t>学校正式名称</t>
  </si>
  <si>
    <t>所在地郵便番号</t>
  </si>
  <si>
    <t>所在地</t>
  </si>
  <si>
    <t>例</t>
  </si>
  <si>
    <t>兵庫県立夕陽丘高等学校</t>
  </si>
  <si>
    <t>650-0000</t>
  </si>
  <si>
    <t>078-123-4567</t>
  </si>
  <si>
    <t>所属学校入力</t>
  </si>
  <si>
    <t>姓</t>
  </si>
  <si>
    <t>名</t>
  </si>
  <si>
    <t>木村</t>
  </si>
  <si>
    <t>拓也</t>
  </si>
  <si>
    <t>登録選手</t>
  </si>
  <si>
    <t>サポート番号</t>
  </si>
  <si>
    <t>会員番号</t>
  </si>
  <si>
    <t>仮会員番号</t>
  </si>
  <si>
    <t>組織階層１CD</t>
  </si>
  <si>
    <t>組織階層１名称</t>
  </si>
  <si>
    <t>組織階層２CD</t>
  </si>
  <si>
    <t>組織階層２名称</t>
  </si>
  <si>
    <t>組織階層３CD</t>
  </si>
  <si>
    <t>組織階層３名称</t>
  </si>
  <si>
    <t>所属団体番号</t>
  </si>
  <si>
    <t>所属団体名</t>
  </si>
  <si>
    <t>所属団体名フリガナ</t>
  </si>
  <si>
    <t>新規会員登録日</t>
  </si>
  <si>
    <t>会員資格更新日</t>
  </si>
  <si>
    <t>会員有効期限</t>
  </si>
  <si>
    <t>会員状況CD</t>
  </si>
  <si>
    <t>会員状況</t>
  </si>
  <si>
    <t>氏名_姓</t>
  </si>
  <si>
    <t>氏名_名</t>
  </si>
  <si>
    <t>氏名フリガナ_姓</t>
  </si>
  <si>
    <t>氏名フリガナ_名</t>
  </si>
  <si>
    <t>性別CD</t>
  </si>
  <si>
    <t>性別名</t>
  </si>
  <si>
    <t>生年月日</t>
  </si>
  <si>
    <t>年齢</t>
  </si>
  <si>
    <t>住所1郵便番号</t>
  </si>
  <si>
    <t>住所1都道府県</t>
  </si>
  <si>
    <t>住所1市区町村</t>
  </si>
  <si>
    <t>住所1番地等</t>
  </si>
  <si>
    <t>住所1電話番号</t>
  </si>
  <si>
    <t>住所1FAX番号</t>
  </si>
  <si>
    <t>メールアドレス</t>
  </si>
  <si>
    <t>審判資格CD</t>
  </si>
  <si>
    <t>審判資格名称</t>
  </si>
  <si>
    <t>審判資格番号</t>
  </si>
  <si>
    <t>審判資格有効期限</t>
  </si>
  <si>
    <t>旧審判資格番号</t>
  </si>
  <si>
    <t>カード情報出力日</t>
  </si>
  <si>
    <t>自動引落申込状況</t>
  </si>
  <si>
    <t>備考</t>
  </si>
  <si>
    <t>通し番号</t>
  </si>
  <si>
    <t>会員番号</t>
  </si>
  <si>
    <t>男性</t>
  </si>
  <si>
    <t>フリガナ＿セイ</t>
  </si>
  <si>
    <t>フリガナ＿メイ</t>
  </si>
  <si>
    <t>キムラ</t>
  </si>
  <si>
    <t>タクヤ</t>
  </si>
  <si>
    <t>準３級</t>
  </si>
  <si>
    <t>会員番号</t>
  </si>
  <si>
    <t>年齢起算日</t>
  </si>
  <si>
    <t>①　[学校情報] のシートを選択</t>
  </si>
  <si>
    <t>②　[登録選手] のシートを選択</t>
  </si>
  <si>
    <t>※　入力順は上からつめて、男子３年→２年→１年→女子３年→２年→１年</t>
  </si>
  <si>
    <t>※　審判資格のある生徒は資格名称・資格番号・資格有効期限を入力</t>
  </si>
  <si>
    <t>③　[印刷用] のシートを選択</t>
  </si>
  <si>
    <t>④　このファイルを「名前を付けて保存」し、メールで送信</t>
  </si>
  <si>
    <t>※　ファイル名は学校名</t>
  </si>
  <si>
    <t>選手登録　データ作成手順</t>
  </si>
  <si>
    <t>男子</t>
  </si>
  <si>
    <t>女子</t>
  </si>
  <si>
    <t>合計</t>
  </si>
  <si>
    <t>以上の通り、登録を受け付けました。</t>
  </si>
  <si>
    <t>ありがとうございました。</t>
  </si>
  <si>
    <t>********************************</t>
  </si>
  <si>
    <t>登録金</t>
  </si>
  <si>
    <r>
      <t>※　新規登録する生徒は</t>
    </r>
    <r>
      <rPr>
        <u val="single"/>
        <sz val="11"/>
        <color indexed="8"/>
        <rFont val="ＭＳ Ｐゴシック"/>
        <family val="3"/>
      </rPr>
      <t>会員番号を入力する必要はありません</t>
    </r>
  </si>
  <si>
    <t>今年度登録する選手の会員番号、氏名（フリガナ）、性別、生年月日、学年を入力</t>
  </si>
  <si>
    <t>登録金</t>
  </si>
  <si>
    <t>男女合計</t>
  </si>
  <si>
    <t>県</t>
  </si>
  <si>
    <t>市区町村</t>
  </si>
  <si>
    <t>番地等</t>
  </si>
  <si>
    <t>神戸市中央区</t>
  </si>
  <si>
    <t>町域</t>
  </si>
  <si>
    <t>2-23</t>
  </si>
  <si>
    <t>兵庫県</t>
  </si>
  <si>
    <t>入力例</t>
  </si>
  <si>
    <t>住所1町域</t>
  </si>
  <si>
    <t>仲良町1丁目</t>
  </si>
  <si>
    <t>兵庫県高体連バドミントン部　事務局</t>
  </si>
  <si>
    <t>小園晃生</t>
  </si>
  <si>
    <t>b-admin@kobe-pr.com</t>
  </si>
  <si>
    <t>※　メール送信先はb-admin@kobe-pr.com</t>
  </si>
  <si>
    <t>兵庫県高体連バドミントン部　事務局　小園晃生まで</t>
  </si>
  <si>
    <t>神戸地区</t>
  </si>
  <si>
    <t>東播地区</t>
  </si>
  <si>
    <t>西播地区</t>
  </si>
  <si>
    <t>但馬地区</t>
  </si>
  <si>
    <t>地区</t>
  </si>
  <si>
    <t>阪神地区</t>
  </si>
  <si>
    <t>阪神地区</t>
  </si>
  <si>
    <t>尼崎小田</t>
  </si>
  <si>
    <t>市立神港</t>
  </si>
  <si>
    <t>市立兵庫商業</t>
  </si>
  <si>
    <t>神戸国際大学附属</t>
  </si>
  <si>
    <t>家島</t>
  </si>
  <si>
    <t>市立飾磨</t>
  </si>
  <si>
    <t>千種</t>
  </si>
  <si>
    <t>生野学園</t>
  </si>
  <si>
    <t>地区コード</t>
  </si>
  <si>
    <t>団体コード</t>
  </si>
  <si>
    <t>神戸地区</t>
  </si>
  <si>
    <t>東播地区</t>
  </si>
  <si>
    <t>西播地区</t>
  </si>
  <si>
    <t>但馬地区</t>
  </si>
  <si>
    <t>地区コード、団体コードは自動表示されますので、入力不要です</t>
  </si>
  <si>
    <t>もしも学校正式名称リストに学校名が見当たらなかった場合は、入力欄に手入力してください。</t>
  </si>
  <si>
    <t>阪神地区</t>
  </si>
  <si>
    <t>神戸地区</t>
  </si>
  <si>
    <t>東播地区</t>
  </si>
  <si>
    <t>定通部</t>
  </si>
  <si>
    <t>定通部</t>
  </si>
  <si>
    <t>地区</t>
  </si>
  <si>
    <t>列1</t>
  </si>
  <si>
    <t>合計</t>
  </si>
  <si>
    <t>計</t>
  </si>
  <si>
    <t>定通部</t>
  </si>
  <si>
    <t>愛徳学園高等学校</t>
  </si>
  <si>
    <t>芦屋学園高等学校</t>
  </si>
  <si>
    <t>兵庫県立芦屋国際中等教育学校</t>
  </si>
  <si>
    <t>伊丹市立伊丹高等学校</t>
  </si>
  <si>
    <t>育英高等学校</t>
  </si>
  <si>
    <t>園田学園高等学校</t>
  </si>
  <si>
    <t>啓明学院高等学校</t>
  </si>
  <si>
    <t>賢明女子学院高等学校</t>
  </si>
  <si>
    <t>甲南高等学校</t>
  </si>
  <si>
    <t>三田学園高等学校</t>
  </si>
  <si>
    <t>兵庫県立三田祥雲館高等学校</t>
  </si>
  <si>
    <t>松蔭高等学校</t>
  </si>
  <si>
    <t>神戸海星女子学院高等学校</t>
  </si>
  <si>
    <t>神戸学院大学附属高等学校</t>
  </si>
  <si>
    <t>神戸山手女子高等学校</t>
  </si>
  <si>
    <t>神戸市立工業高等専門学校</t>
  </si>
  <si>
    <t>神戸市立須磨翔風高等学校</t>
  </si>
  <si>
    <t>神戸市立六甲アイランド高校</t>
  </si>
  <si>
    <t>神戸女学院</t>
  </si>
  <si>
    <t>神戸村野工業高等学校</t>
  </si>
  <si>
    <t>神戸第一高等学校</t>
  </si>
  <si>
    <t>神戸野田高等学校</t>
  </si>
  <si>
    <t>神戸龍谷高等学校</t>
  </si>
  <si>
    <t>親和女子高等学校</t>
  </si>
  <si>
    <t>仁川学院</t>
  </si>
  <si>
    <t>須磨学園高等学校</t>
  </si>
  <si>
    <t>西宮市立西宮高等学校</t>
  </si>
  <si>
    <t>西宮市立西宮東高等学校</t>
  </si>
  <si>
    <t>滝川高等学校</t>
  </si>
  <si>
    <t>滝川第二高等学校</t>
  </si>
  <si>
    <t>東洋大学附属姫路高等学校</t>
  </si>
  <si>
    <t>灘高等学校</t>
  </si>
  <si>
    <t>尼崎市立尼崎高等学校</t>
  </si>
  <si>
    <t>日ノ本学園高等学校</t>
  </si>
  <si>
    <t>姫路市立琴丘高等学校</t>
  </si>
  <si>
    <t>姫路市立姫路高等学校</t>
  </si>
  <si>
    <t>百合学院高等学校</t>
  </si>
  <si>
    <t>武庫川女子大学附属高等学校</t>
  </si>
  <si>
    <t>兵庫県高体連バドミントン部定通部全国選抜チーム</t>
  </si>
  <si>
    <t>兵庫県立伊丹高等学校</t>
  </si>
  <si>
    <t>兵庫県立伊丹西高等学校</t>
  </si>
  <si>
    <t>兵庫県立伊丹北高等学校</t>
  </si>
  <si>
    <t>兵庫県立加古川西高等学校</t>
  </si>
  <si>
    <t>兵庫県立加古川東高等学校</t>
  </si>
  <si>
    <t>兵庫県立加古川南高等学校</t>
  </si>
  <si>
    <t>兵庫県立加古川北高等学校</t>
  </si>
  <si>
    <t>兵庫県立吉川高等学校</t>
  </si>
  <si>
    <t>兵庫県立御影高等学校</t>
  </si>
  <si>
    <t>兵庫県立香住高等学校</t>
  </si>
  <si>
    <t>兵庫県立高砂高等学校</t>
  </si>
  <si>
    <t>兵庫県立高砂南高等学校</t>
  </si>
  <si>
    <t>兵庫県立国際高等学校</t>
  </si>
  <si>
    <t>兵庫県立佐用高等学校</t>
  </si>
  <si>
    <t>兵庫県立三木東高等学校</t>
  </si>
  <si>
    <t>兵庫県立山崎高等学校</t>
  </si>
  <si>
    <t>兵庫県立社高等学校</t>
  </si>
  <si>
    <t>兵庫県立出石高等学校</t>
  </si>
  <si>
    <t>兵庫県立小野工業高等学校</t>
  </si>
  <si>
    <t>兵庫県立松陽高等学校</t>
  </si>
  <si>
    <t>兵庫県立上郡高等学校</t>
  </si>
  <si>
    <t>兵庫県立飾磨工業高校</t>
  </si>
  <si>
    <t>兵庫県立神戸甲北高等学校</t>
  </si>
  <si>
    <t>兵庫県立神戸高等学校</t>
  </si>
  <si>
    <t>兵庫県立神戸商業高等学校</t>
  </si>
  <si>
    <t>兵庫県立須磨東高等学校</t>
  </si>
  <si>
    <t>兵庫県立須磨友が丘高等学校</t>
  </si>
  <si>
    <t>兵庫県立星陵高等学校</t>
  </si>
  <si>
    <t>兵庫県立生野高等学校</t>
  </si>
  <si>
    <t>兵庫県立西宮甲山高等学校</t>
  </si>
  <si>
    <t>兵庫県立西宮高等学校</t>
  </si>
  <si>
    <t>兵庫県立西宮北高等学校</t>
  </si>
  <si>
    <t>兵庫県立川西北陵高等学校</t>
  </si>
  <si>
    <t>兵庫県立川西明峰高等学校</t>
  </si>
  <si>
    <t>兵庫県立川西緑台高等学校</t>
  </si>
  <si>
    <t>兵庫県立相生産業高等学校</t>
  </si>
  <si>
    <t>兵庫県立太子高等学校</t>
  </si>
  <si>
    <t>兵庫県立大学附属高等学校</t>
  </si>
  <si>
    <t>兵庫県立但馬農業高等学校</t>
  </si>
  <si>
    <t>兵庫県立猪名川高等学校</t>
  </si>
  <si>
    <t>兵庫県立長田高等学校</t>
  </si>
  <si>
    <t>兵庫県立東灘高校</t>
  </si>
  <si>
    <t>兵庫県立東播工業高等学校</t>
  </si>
  <si>
    <t>兵庫県立東播磨高等学校</t>
  </si>
  <si>
    <t>兵庫県立尼崎稲園高等学校</t>
  </si>
  <si>
    <t>兵庫県立尼崎工業高等学校</t>
  </si>
  <si>
    <t>兵庫県立尼崎高等学校</t>
  </si>
  <si>
    <t>兵庫県立尼崎西高等学校</t>
  </si>
  <si>
    <t>兵庫県立尼崎北高等学校</t>
  </si>
  <si>
    <t>兵庫県立日高高等学校</t>
  </si>
  <si>
    <t>兵庫県立農業高等学校</t>
  </si>
  <si>
    <t>兵庫県立播磨南高等学校</t>
  </si>
  <si>
    <t>兵庫県立八鹿高等学校</t>
  </si>
  <si>
    <t>兵庫県立姫路工業高等学校</t>
  </si>
  <si>
    <t>兵庫県立姫路商業高等学校</t>
  </si>
  <si>
    <t>兵庫県立姫路飾西高等学校</t>
  </si>
  <si>
    <t>兵庫県立姫路西高等学校</t>
  </si>
  <si>
    <t>兵庫県立姫路東高等学校</t>
  </si>
  <si>
    <t>兵庫県立姫路南高等学校</t>
  </si>
  <si>
    <t>兵庫県立姫路別所高等学校</t>
  </si>
  <si>
    <t>兵庫県立武庫荘総合高等学校</t>
  </si>
  <si>
    <t>兵庫県立舞子高等学校</t>
  </si>
  <si>
    <t>兵庫県立福崎高等学校</t>
  </si>
  <si>
    <t>兵庫県立兵庫工業高等学校</t>
  </si>
  <si>
    <t>兵庫県立宝塚高等学校</t>
  </si>
  <si>
    <t>兵庫県立宝塚西高等学校</t>
  </si>
  <si>
    <t>兵庫県立宝塚東高等学校</t>
  </si>
  <si>
    <t>兵庫県立宝塚北高等学校</t>
  </si>
  <si>
    <t>兵庫県立豊岡高等学校</t>
  </si>
  <si>
    <t>兵庫県立豊岡総合高等学校</t>
  </si>
  <si>
    <t>兵庫県立北須磨高等学校</t>
  </si>
  <si>
    <t>兵庫県立明石西高等学校</t>
  </si>
  <si>
    <t>兵庫県立明石北高等学校</t>
  </si>
  <si>
    <t>兵庫県立鳴尾高校</t>
  </si>
  <si>
    <t>兵庫県立網干高等学校</t>
  </si>
  <si>
    <t>兵庫県立有馬高等学校</t>
  </si>
  <si>
    <t>兵庫県立龍野北高等学校</t>
  </si>
  <si>
    <t>兵庫大学附属須磨ノ浦高等学校</t>
  </si>
  <si>
    <t>明石工業高等専門学校</t>
  </si>
  <si>
    <t>六甲学院高等学校</t>
  </si>
  <si>
    <t>兵庫県立神崎高等学校</t>
  </si>
  <si>
    <t>兵庫県立篠山産業高等学校</t>
  </si>
  <si>
    <t>夙川高等学校</t>
  </si>
  <si>
    <t>659-0011</t>
  </si>
  <si>
    <t>芦屋市</t>
  </si>
  <si>
    <t>芦屋市</t>
  </si>
  <si>
    <t>六麓荘町</t>
  </si>
  <si>
    <t>16-18</t>
  </si>
  <si>
    <t>0797-31-0666</t>
  </si>
  <si>
    <t>659－0031</t>
  </si>
  <si>
    <t>兵庫県</t>
  </si>
  <si>
    <t>新浜町</t>
  </si>
  <si>
    <t>1-2</t>
  </si>
  <si>
    <t>0797-38-2293</t>
  </si>
  <si>
    <t>664-0857</t>
  </si>
  <si>
    <t>伊丹市</t>
  </si>
  <si>
    <t>行基町</t>
  </si>
  <si>
    <t>4-1</t>
  </si>
  <si>
    <t>072-772-2040</t>
  </si>
  <si>
    <t>661-0012</t>
  </si>
  <si>
    <t>尼崎市南塚口町</t>
  </si>
  <si>
    <t>１丁目</t>
  </si>
  <si>
    <t>24-16</t>
  </si>
  <si>
    <t>06-6428-2242</t>
  </si>
  <si>
    <t>659-0096</t>
  </si>
  <si>
    <t>山手町</t>
  </si>
  <si>
    <t>31-3</t>
  </si>
  <si>
    <t>0797-31-0551</t>
  </si>
  <si>
    <t>662-0812</t>
  </si>
  <si>
    <t>西宮市</t>
  </si>
  <si>
    <t>甲東園2丁目</t>
  </si>
  <si>
    <t>13-9</t>
  </si>
  <si>
    <t>0798-51-3621</t>
  </si>
  <si>
    <t>659－0096</t>
  </si>
  <si>
    <t>高座町</t>
  </si>
  <si>
    <t>14-117</t>
  </si>
  <si>
    <t>0798-74-6711</t>
  </si>
  <si>
    <t>663-8185</t>
  </si>
  <si>
    <t>古川町</t>
  </si>
  <si>
    <t>１－１２</t>
  </si>
  <si>
    <t>0798-47-6013</t>
  </si>
  <si>
    <t>661-0014</t>
  </si>
  <si>
    <t>尼崎市</t>
  </si>
  <si>
    <t>上ノ島町</t>
  </si>
  <si>
    <t>1－38－1</t>
  </si>
  <si>
    <t>06-6429-0169</t>
  </si>
  <si>
    <t>633-0011</t>
  </si>
  <si>
    <t>若王寺2丁目</t>
  </si>
  <si>
    <t>１８－２</t>
  </si>
  <si>
    <t>06-6491-6298</t>
  </si>
  <si>
    <t>663-8143</t>
  </si>
  <si>
    <t>枝川町</t>
  </si>
  <si>
    <t>4-16</t>
  </si>
  <si>
    <t>0798-47-6436</t>
  </si>
  <si>
    <t>664－0012</t>
  </si>
  <si>
    <t>緑ヶ丘７丁目</t>
  </si>
  <si>
    <t>３１番１</t>
  </si>
  <si>
    <t>072-782-2065</t>
  </si>
  <si>
    <t>664-0025</t>
  </si>
  <si>
    <t>奥畑３丁目</t>
  </si>
  <si>
    <t>５</t>
  </si>
  <si>
    <t>072-777-3711</t>
  </si>
  <si>
    <t>664-0006</t>
  </si>
  <si>
    <t>鴻池７丁目</t>
  </si>
  <si>
    <t>2-1</t>
  </si>
  <si>
    <t>072-779-4651</t>
  </si>
  <si>
    <t>0797-35-5931</t>
  </si>
  <si>
    <t>662-0004</t>
  </si>
  <si>
    <t>鷲林寺字剣谷</t>
  </si>
  <si>
    <t>10</t>
  </si>
  <si>
    <t>0798-74-2460</t>
  </si>
  <si>
    <t>662-0813</t>
  </si>
  <si>
    <t>上甲東園２丁目</t>
  </si>
  <si>
    <t>4-32</t>
  </si>
  <si>
    <t>0798-52-0185</t>
  </si>
  <si>
    <t>662-0082</t>
  </si>
  <si>
    <t>苦楽園二番町</t>
  </si>
  <si>
    <t>16-80</t>
  </si>
  <si>
    <t>0798-71-1301</t>
  </si>
  <si>
    <t>666-0157</t>
  </si>
  <si>
    <t>川西市</t>
  </si>
  <si>
    <t>緑が丘</t>
  </si>
  <si>
    <t>２丁目１４−１</t>
  </si>
  <si>
    <t>072-794-7411</t>
  </si>
  <si>
    <t>666-0006</t>
  </si>
  <si>
    <t>萩原台西</t>
  </si>
  <si>
    <t>2丁目324番地</t>
  </si>
  <si>
    <t xml:space="preserve">072-757-8826
</t>
  </si>
  <si>
    <t>666-0115</t>
  </si>
  <si>
    <t>向陽台1丁目</t>
  </si>
  <si>
    <t>8</t>
  </si>
  <si>
    <t>072-793-0361</t>
  </si>
  <si>
    <t>666-0233</t>
  </si>
  <si>
    <t>川辺郡</t>
  </si>
  <si>
    <t>猪名川町紫合字新林</t>
  </si>
  <si>
    <t>4-4</t>
  </si>
  <si>
    <t>072-766-0101</t>
  </si>
  <si>
    <t>661-0981</t>
  </si>
  <si>
    <t>猪名寺</t>
  </si>
  <si>
    <t>3-1-1</t>
  </si>
  <si>
    <t>06-6422-0272</t>
  </si>
  <si>
    <t>660－0802</t>
  </si>
  <si>
    <t>長洲中通</t>
  </si>
  <si>
    <t>1-13-1</t>
  </si>
  <si>
    <t>06-6481-4841</t>
  </si>
  <si>
    <t>660-0804</t>
  </si>
  <si>
    <t>北大物町</t>
  </si>
  <si>
    <t>１８－１</t>
  </si>
  <si>
    <t>06-6401-0645</t>
  </si>
  <si>
    <t>660-0076</t>
  </si>
  <si>
    <t>大島2丁目</t>
  </si>
  <si>
    <t>34-1</t>
  </si>
  <si>
    <t>06-6417-5023</t>
  </si>
  <si>
    <t>661-0002</t>
  </si>
  <si>
    <t>塚口町5丁目</t>
  </si>
  <si>
    <t>40-1</t>
  </si>
  <si>
    <t>06-6421-0132</t>
  </si>
  <si>
    <t>661-0035</t>
  </si>
  <si>
    <t>武庫之荘</t>
  </si>
  <si>
    <t>8-31-1</t>
  </si>
  <si>
    <t>06-6431-5520</t>
  </si>
  <si>
    <t>665-0024</t>
  </si>
  <si>
    <t>宝塚市</t>
  </si>
  <si>
    <t>逆瀬台</t>
  </si>
  <si>
    <t>2-2-1</t>
  </si>
  <si>
    <t>0797-71-0345</t>
  </si>
  <si>
    <t>665-0025</t>
  </si>
  <si>
    <t>ゆずり葉台</t>
  </si>
  <si>
    <t>1-1-1</t>
  </si>
  <si>
    <t>0797-73-4035</t>
  </si>
  <si>
    <t>665-0871</t>
  </si>
  <si>
    <t>中山五月台</t>
  </si>
  <si>
    <t>１－１２－１</t>
  </si>
  <si>
    <t>0797-89-3751</t>
  </si>
  <si>
    <t>665-0847</t>
  </si>
  <si>
    <t>すみれが丘4丁目</t>
  </si>
  <si>
    <t>１－１</t>
  </si>
  <si>
    <t>0797-86-3291</t>
  </si>
  <si>
    <t>653-0855</t>
  </si>
  <si>
    <t>神戸市長田区</t>
  </si>
  <si>
    <t>長尾町1丁目</t>
  </si>
  <si>
    <t>1-15</t>
  </si>
  <si>
    <t>078-611-6001</t>
  </si>
  <si>
    <t>654-0131</t>
  </si>
  <si>
    <t>神戸市須磨区</t>
  </si>
  <si>
    <t>横尾9丁目</t>
  </si>
  <si>
    <t>5-1</t>
  </si>
  <si>
    <t>078-741-1501</t>
  </si>
  <si>
    <t>669-1337</t>
  </si>
  <si>
    <t>三田市</t>
  </si>
  <si>
    <t>学園１丁目</t>
  </si>
  <si>
    <t>1</t>
  </si>
  <si>
    <t>079-560-6080</t>
  </si>
  <si>
    <t>650-0046</t>
  </si>
  <si>
    <t>神戸市中央区</t>
  </si>
  <si>
    <t>港島中町4丁目</t>
  </si>
  <si>
    <t>6番3</t>
  </si>
  <si>
    <t>078-302-2016</t>
  </si>
  <si>
    <t>650-0006</t>
  </si>
  <si>
    <t>諏訪山町</t>
  </si>
  <si>
    <t>6-1</t>
  </si>
  <si>
    <t>078-341-2133</t>
  </si>
  <si>
    <t>651-2194</t>
  </si>
  <si>
    <t>神戸市西区</t>
  </si>
  <si>
    <t>学園東町8丁目</t>
  </si>
  <si>
    <t>3番地</t>
  </si>
  <si>
    <t>078-795-3322</t>
  </si>
  <si>
    <t>654-0155</t>
  </si>
  <si>
    <t>西落合１丁目</t>
  </si>
  <si>
    <t>1-5</t>
  </si>
  <si>
    <t>078-798-0403</t>
  </si>
  <si>
    <t>658-0032</t>
  </si>
  <si>
    <t>神戸市東灘区</t>
  </si>
  <si>
    <t>向洋町中</t>
  </si>
  <si>
    <t>4－4</t>
  </si>
  <si>
    <t>078-858-0128</t>
  </si>
  <si>
    <t>651-0058</t>
  </si>
  <si>
    <t>葺合町寺ヶ谷</t>
  </si>
  <si>
    <t>１</t>
  </si>
  <si>
    <t>078-242-4811</t>
  </si>
  <si>
    <t>653-0052</t>
  </si>
  <si>
    <t>海運町6丁目</t>
  </si>
  <si>
    <t>1-7</t>
  </si>
  <si>
    <t>078-731-9015</t>
  </si>
  <si>
    <t>651-0052</t>
  </si>
  <si>
    <t>中島通５丁目</t>
  </si>
  <si>
    <t>３－１</t>
  </si>
  <si>
    <t>078-241-0076</t>
  </si>
  <si>
    <t>654-0009</t>
  </si>
  <si>
    <t>板宿町３丁目</t>
  </si>
  <si>
    <t>１５－１４</t>
  </si>
  <si>
    <t>078-732-1968</t>
  </si>
  <si>
    <t>654-0007</t>
  </si>
  <si>
    <t>宝田町2丁目</t>
  </si>
  <si>
    <t>1-1</t>
  </si>
  <si>
    <t>078-732-1625</t>
  </si>
  <si>
    <t>658-0082</t>
  </si>
  <si>
    <t>東灘区</t>
  </si>
  <si>
    <t>魚崎北町8丁目</t>
  </si>
  <si>
    <t>5−1</t>
  </si>
  <si>
    <t>078-411-7234</t>
  </si>
  <si>
    <t>658-0045</t>
  </si>
  <si>
    <t>御影石町4丁目</t>
  </si>
  <si>
    <t>1－1</t>
  </si>
  <si>
    <t>078-841-1501</t>
  </si>
  <si>
    <t>651-1144</t>
  </si>
  <si>
    <t>神戸市北区</t>
  </si>
  <si>
    <t>大脇台</t>
  </si>
  <si>
    <t>9-1</t>
  </si>
  <si>
    <t>078-593-7291</t>
  </si>
  <si>
    <t>657-0804</t>
  </si>
  <si>
    <t>神戸市灘区</t>
  </si>
  <si>
    <t>城の下通</t>
  </si>
  <si>
    <t>1-5-1</t>
  </si>
  <si>
    <t>078-961-0434</t>
  </si>
  <si>
    <t>655-0038</t>
  </si>
  <si>
    <t>神戸市垂水区</t>
  </si>
  <si>
    <t>星陵台4丁目</t>
  </si>
  <si>
    <t>3-1</t>
  </si>
  <si>
    <t>078-707-6464</t>
  </si>
  <si>
    <t>654-0152</t>
  </si>
  <si>
    <t>東落合1丁目</t>
  </si>
  <si>
    <t>078-793-1616</t>
  </si>
  <si>
    <t>654-0142</t>
  </si>
  <si>
    <t>友が丘1丁目</t>
  </si>
  <si>
    <t>1番5</t>
  </si>
  <si>
    <t>078-791-7881</t>
  </si>
  <si>
    <t>3-2</t>
  </si>
  <si>
    <t>078-707-6565</t>
  </si>
  <si>
    <t>653-0821</t>
  </si>
  <si>
    <t>池田谷町２丁目</t>
  </si>
  <si>
    <t>078-621-4101</t>
  </si>
  <si>
    <t>658-0023</t>
  </si>
  <si>
    <t>深江浜町</t>
  </si>
  <si>
    <t>50</t>
  </si>
  <si>
    <t>078-452-9600</t>
  </si>
  <si>
    <t>655-0004</t>
  </si>
  <si>
    <t>学が丘</t>
  </si>
  <si>
    <t>078-783-5151</t>
  </si>
  <si>
    <t>652-0863</t>
  </si>
  <si>
    <t>神戸市兵庫区</t>
  </si>
  <si>
    <t>和田宮通2丁目</t>
  </si>
  <si>
    <t>1-63</t>
  </si>
  <si>
    <t>078-671-1435</t>
  </si>
  <si>
    <t>友が丘9丁目</t>
  </si>
  <si>
    <t>23</t>
  </si>
  <si>
    <t>078-792-7661</t>
  </si>
  <si>
    <t>669-1531</t>
  </si>
  <si>
    <t>天神2丁目</t>
  </si>
  <si>
    <t>1‐50</t>
  </si>
  <si>
    <t>079-563-2881</t>
  </si>
  <si>
    <t>654-0052</t>
  </si>
  <si>
    <t>行幸</t>
  </si>
  <si>
    <t>2-7-3</t>
  </si>
  <si>
    <t>078-735-7130</t>
  </si>
  <si>
    <t>657-0015</t>
  </si>
  <si>
    <t>篠原伯母野山町2丁目</t>
  </si>
  <si>
    <t>2-4-1</t>
  </si>
  <si>
    <t>078-871-4688</t>
  </si>
  <si>
    <t>675-0037</t>
  </si>
  <si>
    <t>加古川市加古川町</t>
  </si>
  <si>
    <t>本町</t>
  </si>
  <si>
    <t>１１８番地</t>
  </si>
  <si>
    <t>079-424-2400</t>
  </si>
  <si>
    <t>079-424-2726</t>
  </si>
  <si>
    <t>675-0035</t>
  </si>
  <si>
    <t>加古川市</t>
  </si>
  <si>
    <t>加古川町友沢</t>
  </si>
  <si>
    <t>65-1</t>
  </si>
  <si>
    <t>675-0019</t>
  </si>
  <si>
    <t>野口町水足</t>
  </si>
  <si>
    <t>867-1</t>
  </si>
  <si>
    <t>079-426-6511</t>
  </si>
  <si>
    <t>673-1129</t>
  </si>
  <si>
    <t>三木市</t>
  </si>
  <si>
    <t>吉川町渡瀬</t>
  </si>
  <si>
    <t>300-12</t>
  </si>
  <si>
    <t>0794-73-0068</t>
  </si>
  <si>
    <t>676-0025</t>
  </si>
  <si>
    <t>高砂市</t>
  </si>
  <si>
    <t>西畑</t>
  </si>
  <si>
    <t>2-1-12</t>
  </si>
  <si>
    <t>079-443-5900</t>
  </si>
  <si>
    <t>673-0434</t>
  </si>
  <si>
    <t>別所町小林</t>
  </si>
  <si>
    <t>625-2</t>
  </si>
  <si>
    <t>0794-85-8000</t>
  </si>
  <si>
    <t>673-1461</t>
  </si>
  <si>
    <t>加東市</t>
  </si>
  <si>
    <t>木梨</t>
  </si>
  <si>
    <t>1356－1</t>
  </si>
  <si>
    <t>0795-42-2055</t>
  </si>
  <si>
    <t>675-1335</t>
  </si>
  <si>
    <t>小野市</t>
  </si>
  <si>
    <t>片山町</t>
  </si>
  <si>
    <t>1034-1</t>
  </si>
  <si>
    <t>0794-63-1941</t>
  </si>
  <si>
    <t>676-0082</t>
  </si>
  <si>
    <t>曽根町</t>
  </si>
  <si>
    <t>２７９４番地の１</t>
  </si>
  <si>
    <t>079-447-4021</t>
  </si>
  <si>
    <t>675-0057</t>
  </si>
  <si>
    <t>東神吉町神吉</t>
  </si>
  <si>
    <t>1748-1</t>
  </si>
  <si>
    <t>079-432-6861</t>
  </si>
  <si>
    <t>675-1127</t>
  </si>
  <si>
    <t>加古郡稲美町</t>
  </si>
  <si>
    <t>中一色</t>
  </si>
  <si>
    <t>594-2</t>
  </si>
  <si>
    <t>079-492-3111</t>
  </si>
  <si>
    <t>675-0101</t>
  </si>
  <si>
    <t>平岡町新在家</t>
  </si>
  <si>
    <t>902-4</t>
  </si>
  <si>
    <t>0794-24-3341</t>
  </si>
  <si>
    <t>675-0163</t>
  </si>
  <si>
    <t>加古郡</t>
  </si>
  <si>
    <t>播磨町古宮4丁目</t>
  </si>
  <si>
    <t>3‐1</t>
  </si>
  <si>
    <t>078-944-1157</t>
  </si>
  <si>
    <t>674-0094</t>
  </si>
  <si>
    <t>明石市</t>
  </si>
  <si>
    <t>二見町西二見</t>
  </si>
  <si>
    <t>1642-1</t>
  </si>
  <si>
    <t>078-943-3350</t>
  </si>
  <si>
    <t>大久保町松陰</t>
  </si>
  <si>
    <t>364-1</t>
  </si>
  <si>
    <t>078-936-9100</t>
  </si>
  <si>
    <t>674-0053</t>
  </si>
  <si>
    <t>674-8501</t>
  </si>
  <si>
    <t>魚住町西岡</t>
  </si>
  <si>
    <t>679-3</t>
  </si>
  <si>
    <t>078-946-6017</t>
  </si>
  <si>
    <t>671-2201</t>
  </si>
  <si>
    <t>姫路市</t>
  </si>
  <si>
    <t>書写</t>
  </si>
  <si>
    <t>1699</t>
  </si>
  <si>
    <t>079-266-2626</t>
  </si>
  <si>
    <t>670-0052</t>
  </si>
  <si>
    <t>今宿</t>
  </si>
  <si>
    <t>668</t>
  </si>
  <si>
    <t>079-292-4925</t>
  </si>
  <si>
    <t>670-0083</t>
  </si>
  <si>
    <t>辻井9丁目</t>
  </si>
  <si>
    <t>1-10</t>
  </si>
  <si>
    <t>079-297-2753</t>
  </si>
  <si>
    <t>670-0964</t>
  </si>
  <si>
    <t>豊沢町</t>
  </si>
  <si>
    <t>83</t>
  </si>
  <si>
    <t>079-224-1711</t>
  </si>
  <si>
    <t>679-5301</t>
  </si>
  <si>
    <t>佐用郡佐用町</t>
  </si>
  <si>
    <t>佐用</t>
  </si>
  <si>
    <t>260</t>
  </si>
  <si>
    <t>0790-82-2434</t>
  </si>
  <si>
    <t>671-2222</t>
  </si>
  <si>
    <t>宍粟市</t>
  </si>
  <si>
    <t>山崎町加生</t>
  </si>
  <si>
    <t>340</t>
  </si>
  <si>
    <t>0790-62-1730</t>
  </si>
  <si>
    <t>678-1233</t>
  </si>
  <si>
    <t>赤穂郡上郡町</t>
  </si>
  <si>
    <t>大持</t>
  </si>
  <si>
    <t>207-1</t>
  </si>
  <si>
    <t>0791-52-0069</t>
  </si>
  <si>
    <t>672-8064</t>
  </si>
  <si>
    <t>飾磨区細江</t>
  </si>
  <si>
    <t>319番地</t>
  </si>
  <si>
    <t>079-235-1951</t>
  </si>
  <si>
    <t>678-0062</t>
  </si>
  <si>
    <t>相生市</t>
  </si>
  <si>
    <t>千尋町</t>
  </si>
  <si>
    <t>１０番５０号</t>
  </si>
  <si>
    <t>0791-22-0595</t>
  </si>
  <si>
    <t>671-1532</t>
  </si>
  <si>
    <t>揖保郡太子町</t>
  </si>
  <si>
    <t>糸井</t>
  </si>
  <si>
    <t>19</t>
  </si>
  <si>
    <t>079-277-0123</t>
  </si>
  <si>
    <t>678-1205</t>
  </si>
  <si>
    <t>光都3丁目</t>
  </si>
  <si>
    <t>11番1号</t>
  </si>
  <si>
    <t>0791-58-0722</t>
  </si>
  <si>
    <t>670-0871</t>
  </si>
  <si>
    <t>伊伝居</t>
  </si>
  <si>
    <t>600-1</t>
  </si>
  <si>
    <t>079-284-0111</t>
  </si>
  <si>
    <t>670-0983</t>
  </si>
  <si>
    <t>井ノ口</t>
  </si>
  <si>
    <t>468番地</t>
  </si>
  <si>
    <t>079-298-0437</t>
  </si>
  <si>
    <t>671-2216</t>
  </si>
  <si>
    <t>飾西</t>
  </si>
  <si>
    <t>148-2</t>
  </si>
  <si>
    <t>079-266-5355</t>
  </si>
  <si>
    <t>670-0877</t>
  </si>
  <si>
    <t>北八代2丁目</t>
  </si>
  <si>
    <t>1-33</t>
  </si>
  <si>
    <t>079-281-6621</t>
  </si>
  <si>
    <t>670-0012</t>
  </si>
  <si>
    <t>68-70</t>
  </si>
  <si>
    <t>079-285-1166</t>
  </si>
  <si>
    <t>671-1143</t>
  </si>
  <si>
    <t>大津区天満</t>
  </si>
  <si>
    <t>191-5</t>
  </si>
  <si>
    <t>079-236-1835</t>
  </si>
  <si>
    <t>671-0223</t>
  </si>
  <si>
    <t>別所町</t>
  </si>
  <si>
    <t>303-1</t>
  </si>
  <si>
    <t>079-253-0755</t>
  </si>
  <si>
    <t>679-2212</t>
  </si>
  <si>
    <t>神崎郡</t>
  </si>
  <si>
    <t>福崎町福田</t>
  </si>
  <si>
    <t>２３４－１</t>
  </si>
  <si>
    <t>0790-22-1200</t>
  </si>
  <si>
    <t>671-1286</t>
  </si>
  <si>
    <t>姫路市網干区</t>
  </si>
  <si>
    <t>新在家</t>
  </si>
  <si>
    <t>259-1</t>
  </si>
  <si>
    <t>079-274-2012</t>
  </si>
  <si>
    <t>679-4316</t>
  </si>
  <si>
    <t>たつの市</t>
  </si>
  <si>
    <t>新宮町芝田</t>
  </si>
  <si>
    <t>１２５－２</t>
  </si>
  <si>
    <t>0791-75-2900</t>
  </si>
  <si>
    <t>679-2415</t>
  </si>
  <si>
    <t>神崎郡神河町</t>
  </si>
  <si>
    <t>福本</t>
  </si>
  <si>
    <t>488-1</t>
  </si>
  <si>
    <t>0790-32-0209</t>
  </si>
  <si>
    <t>668-0211</t>
  </si>
  <si>
    <t>豊岡市</t>
  </si>
  <si>
    <t>出石町下谷</t>
  </si>
  <si>
    <t>35-1</t>
  </si>
  <si>
    <t>0796-52-3131</t>
  </si>
  <si>
    <t>679-3311</t>
  </si>
  <si>
    <t>朝来市生野町</t>
  </si>
  <si>
    <t>真弓</t>
  </si>
  <si>
    <t>432-1</t>
  </si>
  <si>
    <t>079-679-3123</t>
  </si>
  <si>
    <t>667-0043</t>
  </si>
  <si>
    <t>養父市八鹿町高柳</t>
  </si>
  <si>
    <t>300</t>
  </si>
  <si>
    <t>079-662-6107</t>
  </si>
  <si>
    <t>669-5302</t>
  </si>
  <si>
    <t>日高町岩中</t>
  </si>
  <si>
    <t>0796-42-1133</t>
  </si>
  <si>
    <t>667-0031</t>
  </si>
  <si>
    <t>養父市</t>
  </si>
  <si>
    <t>八鹿町九鹿</t>
  </si>
  <si>
    <t>85</t>
  </si>
  <si>
    <t>079-662-2176</t>
  </si>
  <si>
    <t>668-0042</t>
  </si>
  <si>
    <t>京町</t>
  </si>
  <si>
    <t>12-91</t>
  </si>
  <si>
    <t>0796-22-2111</t>
  </si>
  <si>
    <t>668-0023</t>
  </si>
  <si>
    <t>加広町</t>
  </si>
  <si>
    <t>6-68</t>
  </si>
  <si>
    <t>0796-22-7177</t>
  </si>
  <si>
    <t>669-2341</t>
  </si>
  <si>
    <t>篠山市</t>
  </si>
  <si>
    <t>郡家</t>
  </si>
  <si>
    <t>403-1</t>
  </si>
  <si>
    <t>079-552-1194</t>
  </si>
  <si>
    <t>664-0027</t>
  </si>
  <si>
    <t>池尻7丁目</t>
  </si>
  <si>
    <t>108番地</t>
  </si>
  <si>
    <t>072-773-5145</t>
  </si>
  <si>
    <t>愛徳学園</t>
  </si>
  <si>
    <t>芦屋学園</t>
  </si>
  <si>
    <t>芦屋国際中等教育学校</t>
  </si>
  <si>
    <t>市立伊丹</t>
  </si>
  <si>
    <t>育英</t>
  </si>
  <si>
    <t>園田学園</t>
  </si>
  <si>
    <t>啓明学院</t>
  </si>
  <si>
    <t>賢明女子学院</t>
  </si>
  <si>
    <t>甲南</t>
  </si>
  <si>
    <t>三田学園</t>
  </si>
  <si>
    <t>三田祥雲館</t>
  </si>
  <si>
    <t>夙川</t>
  </si>
  <si>
    <t>松蔭</t>
  </si>
  <si>
    <t>神戸海星女子学院</t>
  </si>
  <si>
    <t>神戸学院大学附属</t>
  </si>
  <si>
    <t>神戸山手女子</t>
  </si>
  <si>
    <t>市立須磨翔風</t>
  </si>
  <si>
    <t>市立六甲アイランド</t>
  </si>
  <si>
    <t>神戸村野工業</t>
  </si>
  <si>
    <t>神戸第一</t>
  </si>
  <si>
    <t>神戸野田</t>
  </si>
  <si>
    <t>神戸龍谷</t>
  </si>
  <si>
    <t>親和女子</t>
  </si>
  <si>
    <t>須磨学園</t>
  </si>
  <si>
    <t>市立西宮</t>
  </si>
  <si>
    <t>市立西宮東</t>
  </si>
  <si>
    <t>滝川</t>
  </si>
  <si>
    <t>滝川第二</t>
  </si>
  <si>
    <t>東洋大学附属姫路</t>
  </si>
  <si>
    <t>灘</t>
  </si>
  <si>
    <t>市立尼崎</t>
  </si>
  <si>
    <t>日ノ本学園</t>
  </si>
  <si>
    <t>市立琴丘</t>
  </si>
  <si>
    <t>市立姫路</t>
  </si>
  <si>
    <t>百合学院</t>
  </si>
  <si>
    <t>武庫川女子大附属</t>
  </si>
  <si>
    <t>定通部全国選抜チーム</t>
  </si>
  <si>
    <t>県立伊丹</t>
  </si>
  <si>
    <t>伊丹西</t>
  </si>
  <si>
    <t>伊丹北</t>
  </si>
  <si>
    <t>加古川西</t>
  </si>
  <si>
    <t>加古川東</t>
  </si>
  <si>
    <t>加古川南</t>
  </si>
  <si>
    <t>加古川北</t>
  </si>
  <si>
    <t>吉川</t>
  </si>
  <si>
    <t>御影</t>
  </si>
  <si>
    <t>香住</t>
  </si>
  <si>
    <t>高砂</t>
  </si>
  <si>
    <t>高砂南</t>
  </si>
  <si>
    <t>県立国際</t>
  </si>
  <si>
    <t>三木東</t>
  </si>
  <si>
    <t>山崎</t>
  </si>
  <si>
    <t>社</t>
  </si>
  <si>
    <t>出石</t>
  </si>
  <si>
    <t>小野工業</t>
  </si>
  <si>
    <t>松陽</t>
  </si>
  <si>
    <t>上郡</t>
  </si>
  <si>
    <t>飾磨工業</t>
  </si>
  <si>
    <t>神戸甲北</t>
  </si>
  <si>
    <t>神戸</t>
  </si>
  <si>
    <t>県神戸商業</t>
  </si>
  <si>
    <t>須磨東</t>
  </si>
  <si>
    <t>須磨友が丘</t>
  </si>
  <si>
    <t>星陵</t>
  </si>
  <si>
    <t>生野</t>
  </si>
  <si>
    <t>西宮甲山</t>
  </si>
  <si>
    <t>県立西宮</t>
  </si>
  <si>
    <t>西宮北</t>
  </si>
  <si>
    <t>川西北陵</t>
  </si>
  <si>
    <t>川西明峰</t>
  </si>
  <si>
    <t>川西緑台</t>
  </si>
  <si>
    <t>相生産業</t>
  </si>
  <si>
    <t>太子</t>
  </si>
  <si>
    <t>兵庫県立大学附属</t>
  </si>
  <si>
    <t>但馬農業</t>
  </si>
  <si>
    <t>猪名川</t>
  </si>
  <si>
    <t>長田</t>
  </si>
  <si>
    <t>東灘</t>
  </si>
  <si>
    <t>東播工業</t>
  </si>
  <si>
    <t>東播磨</t>
  </si>
  <si>
    <t>尼崎稲園</t>
  </si>
  <si>
    <t>尼崎工業</t>
  </si>
  <si>
    <t>県立尼崎</t>
  </si>
  <si>
    <t>尼崎西</t>
  </si>
  <si>
    <t>尼崎北</t>
  </si>
  <si>
    <t>日高</t>
  </si>
  <si>
    <t>県立農業</t>
  </si>
  <si>
    <t>播磨南</t>
  </si>
  <si>
    <t>八鹿</t>
  </si>
  <si>
    <t>姫路工業</t>
  </si>
  <si>
    <t>姫路商業</t>
  </si>
  <si>
    <t>姫路飾西</t>
  </si>
  <si>
    <t>姫路西</t>
  </si>
  <si>
    <t>姫路東</t>
  </si>
  <si>
    <t>姫路南</t>
  </si>
  <si>
    <t>姫路別所</t>
  </si>
  <si>
    <t>武庫荘総合</t>
  </si>
  <si>
    <t>舞子</t>
  </si>
  <si>
    <t>福崎</t>
  </si>
  <si>
    <t>兵庫工業</t>
  </si>
  <si>
    <t>宝塚</t>
  </si>
  <si>
    <t>宝塚西</t>
  </si>
  <si>
    <t>宝塚東</t>
  </si>
  <si>
    <t>宝塚北</t>
  </si>
  <si>
    <t>豊岡</t>
  </si>
  <si>
    <t>豊岡総合</t>
  </si>
  <si>
    <t>北須磨</t>
  </si>
  <si>
    <t>明石西</t>
  </si>
  <si>
    <t>明石北</t>
  </si>
  <si>
    <t>鳴尾</t>
  </si>
  <si>
    <t>網干</t>
  </si>
  <si>
    <t>有馬</t>
  </si>
  <si>
    <t>龍野北</t>
  </si>
  <si>
    <t>兵庫大学附属須磨ノ浦</t>
  </si>
  <si>
    <t>六甲学院</t>
  </si>
  <si>
    <t>神崎</t>
  </si>
  <si>
    <t>篠山産業</t>
  </si>
  <si>
    <t>尼崎小田</t>
  </si>
  <si>
    <t>市立神港</t>
  </si>
  <si>
    <t>市立兵庫商業</t>
  </si>
  <si>
    <t>神戸国際大学附属</t>
  </si>
  <si>
    <t>家島</t>
  </si>
  <si>
    <t>市立飾磨</t>
  </si>
  <si>
    <t>千種</t>
  </si>
  <si>
    <t>生野学園</t>
  </si>
  <si>
    <t>662-8505</t>
  </si>
  <si>
    <t>岡田山</t>
  </si>
  <si>
    <t>4番1号</t>
  </si>
  <si>
    <t>0798-51-8570</t>
  </si>
  <si>
    <t>663-8182</t>
  </si>
  <si>
    <t>学文殿町2丁目</t>
  </si>
  <si>
    <t>1-60</t>
  </si>
  <si>
    <t>0798-47-1324</t>
  </si>
  <si>
    <t>655-0037</t>
  </si>
  <si>
    <t>歌敷山3丁目</t>
  </si>
  <si>
    <t>6-49</t>
  </si>
  <si>
    <t>078-708-5353</t>
  </si>
  <si>
    <t>669-1535</t>
  </si>
  <si>
    <t>南が丘2丁目</t>
  </si>
  <si>
    <t>13-65</t>
  </si>
  <si>
    <t>079-564-2291</t>
  </si>
  <si>
    <t>652-0043</t>
  </si>
  <si>
    <t>会下山町１丁目</t>
  </si>
  <si>
    <t>７－１</t>
  </si>
  <si>
    <t>078-578-7226</t>
  </si>
  <si>
    <t>657-0805</t>
  </si>
  <si>
    <t>青谷町3丁目</t>
  </si>
  <si>
    <t>4－47</t>
  </si>
  <si>
    <t>078-861-1105</t>
  </si>
  <si>
    <t>青谷町</t>
  </si>
  <si>
    <t>2-7-1</t>
  </si>
  <si>
    <t>078-801-5601</t>
  </si>
  <si>
    <t>653-0003</t>
  </si>
  <si>
    <t>五番町</t>
  </si>
  <si>
    <t>8-5</t>
  </si>
  <si>
    <t>078-575-0230</t>
  </si>
  <si>
    <t>657-0022</t>
  </si>
  <si>
    <t>土山町</t>
  </si>
  <si>
    <t>078-854-3800</t>
  </si>
  <si>
    <t>651-2276</t>
  </si>
  <si>
    <t>春日台</t>
  </si>
  <si>
    <t>6-23</t>
  </si>
  <si>
    <t>078-961-2381</t>
  </si>
  <si>
    <t>675-0039</t>
  </si>
  <si>
    <t>加古川町粟津</t>
  </si>
  <si>
    <t>２３２−２</t>
  </si>
  <si>
    <t>079-421-2373</t>
  </si>
  <si>
    <t>676-0021</t>
  </si>
  <si>
    <t>高砂町朝日町2丁目</t>
  </si>
  <si>
    <t>5番1号</t>
  </si>
  <si>
    <t>079-442-2371</t>
  </si>
  <si>
    <t>68番地</t>
  </si>
  <si>
    <t>079-223-8456</t>
  </si>
  <si>
    <t>679-2151</t>
  </si>
  <si>
    <t>香寺町香呂</t>
  </si>
  <si>
    <t>８９０</t>
  </si>
  <si>
    <t>079-232-5578</t>
  </si>
  <si>
    <t>669-6563</t>
  </si>
  <si>
    <t>美方郡香美町</t>
  </si>
  <si>
    <t>香住区矢田</t>
  </si>
  <si>
    <t>４０－１</t>
  </si>
  <si>
    <t>0796-36-1181</t>
  </si>
  <si>
    <t>姫路女学院高等学校</t>
  </si>
  <si>
    <t>姫路女学院</t>
  </si>
  <si>
    <t>地区、学校正式名称の順にクリックして選択→</t>
  </si>
  <si>
    <t>１，地区をリストより選択し、続いて学校正式名称をリストから選択</t>
  </si>
  <si>
    <t>各入力欄をクリックすると、右側にリスト表示のための三角ボタンが表示されます</t>
  </si>
  <si>
    <t>神戸弘陵学園高等学校</t>
  </si>
  <si>
    <t>651-1101</t>
  </si>
  <si>
    <t>神戸市北区</t>
  </si>
  <si>
    <t>山田町小部妙賀山</t>
  </si>
  <si>
    <t>１０番</t>
  </si>
  <si>
    <t>078-593-3535</t>
  </si>
  <si>
    <t>【所在地情報】→
（自動入力されます）</t>
  </si>
  <si>
    <t>情報変更が必要になりましたら、当ファイルを提出時に、メールにその旨お書き添えください。</t>
  </si>
  <si>
    <t>事務局側で当ファイルの所在地情報に変更を加えます。</t>
  </si>
  <si>
    <r>
      <t>２，所在地情報は</t>
    </r>
    <r>
      <rPr>
        <b/>
        <sz val="11"/>
        <color indexed="10"/>
        <rFont val="ＭＳ Ｐゴシック"/>
        <family val="3"/>
      </rPr>
      <t>入力不要</t>
    </r>
    <r>
      <rPr>
        <sz val="11"/>
        <color theme="1"/>
        <rFont val="Calibri"/>
        <family val="3"/>
      </rPr>
      <t>です。</t>
    </r>
  </si>
  <si>
    <r>
      <t>※　【フリガナ＿セイ】、【フリガナ＿メイ】は</t>
    </r>
    <r>
      <rPr>
        <b/>
        <u val="single"/>
        <sz val="11"/>
        <color indexed="10"/>
        <rFont val="ＭＳ Ｐゴシック"/>
        <family val="3"/>
      </rPr>
      <t>全角カタカナ</t>
    </r>
    <r>
      <rPr>
        <b/>
        <u val="single"/>
        <sz val="11"/>
        <color indexed="8"/>
        <rFont val="ＭＳ Ｐゴシック"/>
        <family val="3"/>
      </rPr>
      <t>でご記入ください。</t>
    </r>
  </si>
  <si>
    <t>※　【性別】は「男性」・「女性」いずれかを選択</t>
  </si>
  <si>
    <r>
      <t>※　【生年月日】は例（H**.##.&amp;&amp;）のように、平成**年##月&amp;&amp;日を「 .（ピリオド）」で区切って、</t>
    </r>
    <r>
      <rPr>
        <b/>
        <u val="single"/>
        <sz val="11"/>
        <color indexed="10"/>
        <rFont val="ＭＳ Ｐゴシック"/>
        <family val="3"/>
      </rPr>
      <t>半角英数字</t>
    </r>
    <r>
      <rPr>
        <b/>
        <u val="single"/>
        <sz val="11"/>
        <color indexed="8"/>
        <rFont val="ＭＳ Ｐゴシック"/>
        <family val="3"/>
      </rPr>
      <t>で入力</t>
    </r>
  </si>
  <si>
    <t>２部プリントアウトし提出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</si>
</sst>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63"/>
      <name val="Calibri"/>
      <family val="2"/>
    </font>
    <font>
      <sz val="16"/>
      <color indexed="8"/>
      <name val="ＭＳ Ｐゴシック"/>
      <family val="3"/>
    </font>
    <font>
      <sz val="11"/>
      <color indexed="9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sz val="11"/>
      <color rgb="FF222222"/>
      <name val="Calibri"/>
      <family val="2"/>
    </font>
    <font>
      <sz val="11"/>
      <color rgb="FF222222"/>
      <name val="ＭＳ Ｐゴシック"/>
      <family val="3"/>
    </font>
    <font>
      <u val="single"/>
      <sz val="11"/>
      <color theme="1"/>
      <name val="Calibri"/>
      <family val="3"/>
    </font>
    <font>
      <sz val="16"/>
      <color theme="1"/>
      <name val="Calibri"/>
      <family val="3"/>
    </font>
    <font>
      <b/>
      <u val="single"/>
      <sz val="11"/>
      <color theme="1"/>
      <name val="Calibri"/>
      <family val="3"/>
    </font>
    <font>
      <sz val="11"/>
      <color theme="0"/>
      <name val="ＭＳ 明朝"/>
      <family val="1"/>
    </font>
    <font>
      <sz val="12"/>
      <name val="Calibri"/>
      <family val="3"/>
    </font>
    <font>
      <sz val="11"/>
      <name val="Calibri"/>
      <family val="3"/>
    </font>
    <font>
      <sz val="2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1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6" borderId="10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57" fontId="53" fillId="0" borderId="14" xfId="0" applyNumberFormat="1" applyFont="1" applyFill="1" applyBorder="1" applyAlignment="1" applyProtection="1">
      <alignment horizontal="center" vertical="center"/>
      <protection locked="0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0" fontId="53" fillId="6" borderId="17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 wrapText="1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57" fontId="53" fillId="6" borderId="12" xfId="0" applyNumberFormat="1" applyFont="1" applyFill="1" applyBorder="1" applyAlignment="1">
      <alignment horizontal="center" vertical="center"/>
    </xf>
    <xf numFmtId="0" fontId="53" fillId="6" borderId="21" xfId="0" applyFont="1" applyFill="1" applyBorder="1" applyAlignment="1">
      <alignment horizontal="center" vertical="center"/>
    </xf>
    <xf numFmtId="0" fontId="53" fillId="6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15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0" borderId="26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right" vertical="center"/>
    </xf>
    <xf numFmtId="57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3" fillId="6" borderId="27" xfId="0" applyFont="1" applyFill="1" applyBorder="1" applyAlignment="1">
      <alignment horizontal="center" vertical="center"/>
    </xf>
    <xf numFmtId="0" fontId="53" fillId="6" borderId="28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6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 applyProtection="1">
      <alignment horizontal="center" vertical="center" shrinkToFit="1"/>
      <protection locked="0"/>
    </xf>
    <xf numFmtId="0" fontId="53" fillId="6" borderId="31" xfId="0" applyFont="1" applyFill="1" applyBorder="1" applyAlignment="1">
      <alignment horizontal="center" vertical="center"/>
    </xf>
    <xf numFmtId="0" fontId="53" fillId="6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  <protection locked="0"/>
    </xf>
    <xf numFmtId="0" fontId="53" fillId="0" borderId="34" xfId="0" applyFont="1" applyFill="1" applyBorder="1" applyAlignment="1" applyProtection="1">
      <alignment horizontal="center" vertical="center"/>
      <protection locked="0"/>
    </xf>
    <xf numFmtId="0" fontId="53" fillId="7" borderId="11" xfId="0" applyFont="1" applyFill="1" applyBorder="1" applyAlignment="1">
      <alignment horizontal="center" vertical="center"/>
    </xf>
    <xf numFmtId="0" fontId="53" fillId="7" borderId="35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14" fontId="5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57" fontId="53" fillId="7" borderId="36" xfId="0" applyNumberFormat="1" applyFont="1" applyFill="1" applyBorder="1" applyAlignment="1">
      <alignment horizontal="center" vertical="center"/>
    </xf>
    <xf numFmtId="57" fontId="53" fillId="0" borderId="36" xfId="0" applyNumberFormat="1" applyFont="1" applyFill="1" applyBorder="1" applyAlignment="1" applyProtection="1">
      <alignment horizontal="center" vertical="center"/>
      <protection locked="0"/>
    </xf>
    <xf numFmtId="57" fontId="53" fillId="0" borderId="26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39" fillId="0" borderId="0" xfId="70" applyAlignment="1" applyProtection="1">
      <alignment vertical="center"/>
      <protection locked="0"/>
    </xf>
    <xf numFmtId="0" fontId="57" fillId="0" borderId="0" xfId="0" applyFont="1" applyFill="1" applyAlignment="1">
      <alignment vertical="center"/>
    </xf>
    <xf numFmtId="0" fontId="53" fillId="0" borderId="33" xfId="0" applyFont="1" applyFill="1" applyBorder="1" applyAlignment="1" applyProtection="1">
      <alignment horizontal="center" vertical="center"/>
      <protection/>
    </xf>
    <xf numFmtId="0" fontId="53" fillId="0" borderId="34" xfId="0" applyFont="1" applyFill="1" applyBorder="1" applyAlignment="1" applyProtection="1">
      <alignment horizontal="center" vertical="center"/>
      <protection/>
    </xf>
    <xf numFmtId="0" fontId="53" fillId="0" borderId="3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5" fontId="0" fillId="0" borderId="0" xfId="0" applyNumberFormat="1" applyAlignment="1" applyProtection="1">
      <alignment vertical="center" shrinkToFit="1"/>
      <protection locked="0"/>
    </xf>
    <xf numFmtId="0" fontId="53" fillId="0" borderId="37" xfId="0" applyFont="1" applyFill="1" applyBorder="1" applyAlignment="1" applyProtection="1">
      <alignment horizontal="center" vertical="center"/>
      <protection locked="0"/>
    </xf>
    <xf numFmtId="0" fontId="53" fillId="0" borderId="38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right" vertical="center" shrinkToFit="1"/>
      <protection/>
    </xf>
    <xf numFmtId="0" fontId="58" fillId="0" borderId="40" xfId="0" applyFont="1" applyBorder="1" applyAlignment="1" applyProtection="1">
      <alignment vertical="center" shrinkToFit="1"/>
      <protection/>
    </xf>
    <xf numFmtId="0" fontId="53" fillId="0" borderId="21" xfId="0" applyFont="1" applyBorder="1" applyAlignment="1" applyProtection="1">
      <alignment horizontal="right" vertical="center" shrinkToFit="1"/>
      <protection/>
    </xf>
    <xf numFmtId="0" fontId="58" fillId="0" borderId="21" xfId="0" applyFont="1" applyBorder="1" applyAlignment="1" applyProtection="1">
      <alignment vertical="center" shrinkToFit="1"/>
      <protection/>
    </xf>
    <xf numFmtId="0" fontId="53" fillId="0" borderId="30" xfId="0" applyFont="1" applyBorder="1" applyAlignment="1" applyProtection="1">
      <alignment horizontal="right" vertical="center" shrinkToFit="1"/>
      <protection/>
    </xf>
    <xf numFmtId="0" fontId="58" fillId="0" borderId="41" xfId="0" applyFont="1" applyBorder="1" applyAlignment="1" applyProtection="1">
      <alignment horizontal="right" vertical="center" shrinkToFit="1"/>
      <protection/>
    </xf>
    <xf numFmtId="0" fontId="53" fillId="0" borderId="17" xfId="0" applyFont="1" applyBorder="1" applyAlignment="1" applyProtection="1">
      <alignment horizontal="right" vertical="center" shrinkToFit="1"/>
      <protection/>
    </xf>
    <xf numFmtId="5" fontId="58" fillId="0" borderId="42" xfId="0" applyNumberFormat="1" applyFont="1" applyBorder="1" applyAlignment="1" applyProtection="1">
      <alignment horizontal="right" vertical="center" shrinkToFit="1"/>
      <protection/>
    </xf>
    <xf numFmtId="0" fontId="59" fillId="0" borderId="0" xfId="0" applyFont="1" applyFill="1" applyAlignment="1">
      <alignment vertical="center"/>
    </xf>
    <xf numFmtId="14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3" fillId="34" borderId="0" xfId="0" applyFont="1" applyFill="1" applyBorder="1" applyAlignment="1" applyProtection="1">
      <alignment horizontal="center" vertical="center" shrinkToFit="1"/>
      <protection/>
    </xf>
    <xf numFmtId="0" fontId="53" fillId="6" borderId="17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6" borderId="19" xfId="0" applyFont="1" applyFill="1" applyBorder="1" applyAlignment="1" applyProtection="1">
      <alignment horizontal="center" vertical="center"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3" fillId="6" borderId="43" xfId="0" applyFont="1" applyFill="1" applyBorder="1" applyAlignment="1" applyProtection="1">
      <alignment horizontal="center" vertical="center"/>
      <protection/>
    </xf>
    <xf numFmtId="0" fontId="53" fillId="6" borderId="44" xfId="0" applyFont="1" applyFill="1" applyBorder="1" applyAlignment="1" applyProtection="1">
      <alignment horizontal="center" vertical="center"/>
      <protection/>
    </xf>
    <xf numFmtId="49" fontId="53" fillId="0" borderId="0" xfId="0" applyNumberFormat="1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53" fillId="0" borderId="0" xfId="0" applyNumberFormat="1" applyFont="1" applyAlignment="1" applyProtection="1">
      <alignment horizontal="center" vertical="center" wrapText="1"/>
      <protection/>
    </xf>
    <xf numFmtId="0" fontId="35" fillId="35" borderId="33" xfId="0" applyFont="1" applyFill="1" applyBorder="1" applyAlignment="1" applyProtection="1">
      <alignment vertical="center"/>
      <protection hidden="1"/>
    </xf>
    <xf numFmtId="0" fontId="35" fillId="35" borderId="28" xfId="0" applyFont="1" applyFill="1" applyBorder="1" applyAlignment="1" applyProtection="1">
      <alignment vertical="center"/>
      <protection hidden="1"/>
    </xf>
    <xf numFmtId="0" fontId="35" fillId="35" borderId="0" xfId="0" applyFont="1" applyFill="1" applyAlignment="1" applyProtection="1">
      <alignment horizontal="center" vertical="center"/>
      <protection hidden="1"/>
    </xf>
    <xf numFmtId="0" fontId="35" fillId="35" borderId="20" xfId="0" applyFont="1" applyFill="1" applyBorder="1" applyAlignment="1" applyProtection="1">
      <alignment horizontal="center" vertical="center"/>
      <protection hidden="1"/>
    </xf>
    <xf numFmtId="0" fontId="35" fillId="35" borderId="32" xfId="0" applyFont="1" applyFill="1" applyBorder="1" applyAlignment="1" applyProtection="1">
      <alignment horizontal="center" vertical="center"/>
      <protection hidden="1"/>
    </xf>
    <xf numFmtId="0" fontId="35" fillId="35" borderId="0" xfId="0" applyFont="1" applyFill="1" applyAlignment="1" applyProtection="1">
      <alignment vertical="center"/>
      <protection hidden="1"/>
    </xf>
    <xf numFmtId="0" fontId="35" fillId="35" borderId="14" xfId="0" applyFont="1" applyFill="1" applyBorder="1" applyAlignment="1" applyProtection="1">
      <alignment vertical="center"/>
      <protection hidden="1"/>
    </xf>
    <xf numFmtId="0" fontId="60" fillId="35" borderId="14" xfId="0" applyFont="1" applyFill="1" applyBorder="1" applyAlignment="1" applyProtection="1">
      <alignment vertical="center"/>
      <protection hidden="1"/>
    </xf>
    <xf numFmtId="0" fontId="35" fillId="0" borderId="14" xfId="0" applyFont="1" applyBorder="1" applyAlignment="1">
      <alignment vertical="center"/>
    </xf>
    <xf numFmtId="0" fontId="35" fillId="35" borderId="14" xfId="0" applyFont="1" applyFill="1" applyBorder="1" applyAlignment="1" applyProtection="1">
      <alignment vertical="center"/>
      <protection hidden="1"/>
    </xf>
    <xf numFmtId="0" fontId="35" fillId="0" borderId="14" xfId="0" applyFont="1" applyFill="1" applyBorder="1" applyAlignment="1" applyProtection="1">
      <alignment horizontal="center" vertical="center"/>
      <protection hidden="1"/>
    </xf>
    <xf numFmtId="0" fontId="60" fillId="0" borderId="14" xfId="0" applyFont="1" applyFill="1" applyBorder="1" applyAlignment="1" applyProtection="1">
      <alignment vertical="center"/>
      <protection hidden="1"/>
    </xf>
    <xf numFmtId="0" fontId="35" fillId="35" borderId="37" xfId="0" applyFont="1" applyFill="1" applyBorder="1" applyAlignment="1" applyProtection="1">
      <alignment vertical="center"/>
      <protection hidden="1"/>
    </xf>
    <xf numFmtId="0" fontId="60" fillId="35" borderId="37" xfId="0" applyFont="1" applyFill="1" applyBorder="1" applyAlignment="1" applyProtection="1">
      <alignment vertical="center"/>
      <protection hidden="1"/>
    </xf>
    <xf numFmtId="0" fontId="35" fillId="35" borderId="13" xfId="0" applyFont="1" applyFill="1" applyBorder="1" applyAlignment="1" applyProtection="1">
      <alignment vertical="center"/>
      <protection hidden="1"/>
    </xf>
    <xf numFmtId="0" fontId="35" fillId="35" borderId="33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vertical="center"/>
    </xf>
    <xf numFmtId="0" fontId="60" fillId="35" borderId="45" xfId="0" applyFont="1" applyFill="1" applyBorder="1" applyAlignment="1" applyProtection="1">
      <alignment vertical="center"/>
      <protection hidden="1"/>
    </xf>
    <xf numFmtId="0" fontId="35" fillId="35" borderId="46" xfId="0" applyFont="1" applyFill="1" applyBorder="1" applyAlignment="1" applyProtection="1">
      <alignment vertical="center"/>
      <protection hidden="1"/>
    </xf>
    <xf numFmtId="0" fontId="35" fillId="35" borderId="47" xfId="0" applyFont="1" applyFill="1" applyBorder="1" applyAlignment="1" applyProtection="1">
      <alignment horizontal="center" vertical="center"/>
      <protection hidden="1"/>
    </xf>
    <xf numFmtId="0" fontId="35" fillId="35" borderId="45" xfId="0" applyFont="1" applyFill="1" applyBorder="1" applyAlignment="1" applyProtection="1">
      <alignment vertical="center"/>
      <protection hidden="1"/>
    </xf>
    <xf numFmtId="0" fontId="60" fillId="35" borderId="14" xfId="0" applyFont="1" applyFill="1" applyBorder="1" applyAlignment="1">
      <alignment vertical="center"/>
    </xf>
    <xf numFmtId="0" fontId="35" fillId="35" borderId="0" xfId="0" applyFont="1" applyFill="1" applyBorder="1" applyAlignment="1" applyProtection="1">
      <alignment vertical="center"/>
      <protection hidden="1"/>
    </xf>
    <xf numFmtId="0" fontId="60" fillId="35" borderId="0" xfId="0" applyFont="1" applyFill="1" applyBorder="1" applyAlignment="1" applyProtection="1">
      <alignment vertical="center"/>
      <protection hidden="1"/>
    </xf>
    <xf numFmtId="0" fontId="35" fillId="0" borderId="0" xfId="0" applyFont="1" applyAlignment="1">
      <alignment vertical="center"/>
    </xf>
    <xf numFmtId="0" fontId="53" fillId="0" borderId="0" xfId="0" applyFont="1" applyAlignment="1" applyProtection="1">
      <alignment horizontal="center" vertical="center" wrapText="1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62" fillId="0" borderId="48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49" fontId="53" fillId="11" borderId="49" xfId="0" applyNumberFormat="1" applyFont="1" applyFill="1" applyBorder="1" applyAlignment="1" applyProtection="1">
      <alignment horizontal="center" vertical="center"/>
      <protection/>
    </xf>
    <xf numFmtId="49" fontId="53" fillId="11" borderId="50" xfId="0" applyNumberFormat="1" applyFont="1" applyFill="1" applyBorder="1" applyAlignment="1" applyProtection="1">
      <alignment horizontal="center" vertical="center"/>
      <protection/>
    </xf>
    <xf numFmtId="49" fontId="53" fillId="11" borderId="51" xfId="0" applyNumberFormat="1" applyFont="1" applyFill="1" applyBorder="1" applyAlignment="1" applyProtection="1">
      <alignment horizontal="center" vertical="center"/>
      <protection/>
    </xf>
    <xf numFmtId="49" fontId="53" fillId="11" borderId="52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49" fontId="53" fillId="0" borderId="11" xfId="0" applyNumberFormat="1" applyFont="1" applyFill="1" applyBorder="1" applyAlignment="1" applyProtection="1">
      <alignment horizontal="center" vertical="center" shrinkToFit="1"/>
      <protection/>
    </xf>
    <xf numFmtId="0" fontId="62" fillId="0" borderId="11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3" fillId="0" borderId="53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53" fillId="6" borderId="31" xfId="0" applyFont="1" applyFill="1" applyBorder="1" applyAlignment="1" applyProtection="1">
      <alignment horizontal="center" vertical="center"/>
      <protection/>
    </xf>
    <xf numFmtId="0" fontId="53" fillId="6" borderId="27" xfId="0" applyFont="1" applyFill="1" applyBorder="1" applyAlignment="1" applyProtection="1">
      <alignment horizontal="center" vertical="center"/>
      <protection/>
    </xf>
    <xf numFmtId="0" fontId="53" fillId="6" borderId="18" xfId="0" applyFont="1" applyFill="1" applyBorder="1" applyAlignment="1" applyProtection="1">
      <alignment horizontal="center" vertical="center"/>
      <protection/>
    </xf>
    <xf numFmtId="0" fontId="53" fillId="6" borderId="54" xfId="0" applyFont="1" applyFill="1" applyBorder="1" applyAlignment="1" applyProtection="1">
      <alignment horizontal="center" vertical="center"/>
      <protection/>
    </xf>
    <xf numFmtId="0" fontId="53" fillId="6" borderId="55" xfId="0" applyFont="1" applyFill="1" applyBorder="1" applyAlignment="1" applyProtection="1">
      <alignment horizontal="center" vertical="center"/>
      <protection/>
    </xf>
    <xf numFmtId="0" fontId="53" fillId="6" borderId="56" xfId="0" applyFont="1" applyFill="1" applyBorder="1" applyAlignment="1" applyProtection="1">
      <alignment horizontal="center" vertical="center"/>
      <protection/>
    </xf>
    <xf numFmtId="0" fontId="53" fillId="6" borderId="57" xfId="0" applyFont="1" applyFill="1" applyBorder="1" applyAlignment="1" applyProtection="1">
      <alignment horizontal="center" vertical="center"/>
      <protection/>
    </xf>
    <xf numFmtId="0" fontId="53" fillId="0" borderId="5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shrinkToFit="1"/>
    </xf>
    <xf numFmtId="0" fontId="53" fillId="0" borderId="0" xfId="0" applyFont="1" applyAlignment="1" applyProtection="1">
      <alignment horizontal="center" vertical="center" shrinkToFit="1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阪神地区" displayName="阪神地区" ref="C1:C36" comment="" totalsRowShown="0">
  <autoFilter ref="C1:C36"/>
  <tableColumns count="1">
    <tableColumn id="1" name="阪神地区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神戸地区" displayName="神戸地区" ref="D1:D42" comment="" totalsRowShown="0">
  <autoFilter ref="D1:D42"/>
  <tableColumns count="1">
    <tableColumn id="1" name="神戸地区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東播地区" displayName="東播地区" ref="E1:E19" comment="" totalsRowShown="0">
  <autoFilter ref="E1:E19"/>
  <tableColumns count="1">
    <tableColumn id="1" name="東播地区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西播地区" displayName="西播地区" ref="F1:F28" comment="" totalsRowShown="0">
  <autoFilter ref="F1:F28"/>
  <tableColumns count="1">
    <tableColumn id="1" name="西播地区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但馬地区" displayName="但馬地区" ref="G1:G11" comment="" totalsRowShown="0">
  <autoFilter ref="G1:G11"/>
  <tableColumns count="1">
    <tableColumn id="1" name="但馬地区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1" name="地区リスト" displayName="地区リスト" ref="I1:J7" comment="" totalsRowShown="0">
  <autoFilter ref="I1:J7"/>
  <tableColumns count="2">
    <tableColumn id="1" name="地区"/>
    <tableColumn id="2" name="列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42" name="定通部" displayName="定通部" ref="B1:B2" comment="" totalsRowShown="0">
  <autoFilter ref="B1:B2"/>
  <tableColumns count="1">
    <tableColumn id="1" name="定通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-admin@kobe-pr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7">
      <selection activeCell="C26" sqref="C26"/>
    </sheetView>
  </sheetViews>
  <sheetFormatPr defaultColWidth="9.140625" defaultRowHeight="15"/>
  <sheetData>
    <row r="2" ht="21">
      <c r="C2" s="50" t="s">
        <v>74</v>
      </c>
    </row>
    <row r="4" spans="2:10" ht="13.5">
      <c r="B4" s="52" t="s">
        <v>67</v>
      </c>
      <c r="C4" s="51"/>
      <c r="D4" s="51"/>
      <c r="E4" s="51"/>
      <c r="F4" s="51"/>
      <c r="G4" s="51"/>
      <c r="H4" s="51"/>
      <c r="I4" s="51"/>
      <c r="J4" s="52"/>
    </row>
    <row r="5" spans="2:10" ht="13.5">
      <c r="B5" s="51"/>
      <c r="C5" t="s">
        <v>906</v>
      </c>
      <c r="D5" s="51"/>
      <c r="E5" s="51"/>
      <c r="F5" s="51"/>
      <c r="G5" s="51"/>
      <c r="H5" s="51"/>
      <c r="I5" s="51"/>
      <c r="J5" s="52"/>
    </row>
    <row r="6" spans="2:10" ht="13.5">
      <c r="B6" s="51"/>
      <c r="D6" t="s">
        <v>907</v>
      </c>
      <c r="E6" s="51"/>
      <c r="F6" s="51"/>
      <c r="G6" s="51"/>
      <c r="H6" s="51"/>
      <c r="I6" s="51"/>
      <c r="J6" s="52"/>
    </row>
    <row r="7" spans="2:10" ht="13.5">
      <c r="B7" s="51"/>
      <c r="D7" s="52" t="s">
        <v>122</v>
      </c>
      <c r="E7" s="51"/>
      <c r="F7" s="51"/>
      <c r="G7" s="51"/>
      <c r="H7" s="51"/>
      <c r="I7" s="51"/>
      <c r="J7" s="52"/>
    </row>
    <row r="8" spans="2:10" ht="13.5">
      <c r="B8" s="51"/>
      <c r="D8" s="52" t="s">
        <v>123</v>
      </c>
      <c r="E8" s="51"/>
      <c r="F8" s="51"/>
      <c r="G8" s="51"/>
      <c r="H8" s="51"/>
      <c r="I8" s="51"/>
      <c r="J8" s="52"/>
    </row>
    <row r="9" spans="2:10" ht="13.5">
      <c r="B9" s="51"/>
      <c r="C9" t="s">
        <v>917</v>
      </c>
      <c r="D9" s="51"/>
      <c r="E9" s="51"/>
      <c r="F9" s="51"/>
      <c r="G9" s="51"/>
      <c r="H9" s="51"/>
      <c r="I9" s="51"/>
      <c r="J9" s="52"/>
    </row>
    <row r="10" spans="2:10" ht="13.5">
      <c r="B10" s="51"/>
      <c r="D10" s="51" t="s">
        <v>915</v>
      </c>
      <c r="E10" s="51"/>
      <c r="F10" s="51"/>
      <c r="G10" s="51"/>
      <c r="H10" s="51"/>
      <c r="I10" s="51"/>
      <c r="J10" s="52"/>
    </row>
    <row r="11" spans="2:10" ht="13.5">
      <c r="B11" s="51"/>
      <c r="D11" s="51" t="s">
        <v>916</v>
      </c>
      <c r="E11" s="51"/>
      <c r="F11" s="51"/>
      <c r="G11" s="51"/>
      <c r="H11" s="51"/>
      <c r="I11" s="51"/>
      <c r="J11" s="52"/>
    </row>
    <row r="12" spans="2:10" ht="13.5">
      <c r="B12" s="51"/>
      <c r="C12" s="51"/>
      <c r="D12" s="51"/>
      <c r="E12" s="51"/>
      <c r="F12" s="51"/>
      <c r="G12" s="51"/>
      <c r="H12" s="51"/>
      <c r="I12" s="51"/>
      <c r="J12" s="52"/>
    </row>
    <row r="13" spans="2:10" ht="13.5">
      <c r="B13" s="52" t="s">
        <v>68</v>
      </c>
      <c r="C13" s="51"/>
      <c r="D13" s="51"/>
      <c r="E13" s="51"/>
      <c r="F13" s="51"/>
      <c r="G13" s="51"/>
      <c r="H13" s="51"/>
      <c r="I13" s="51"/>
      <c r="J13" s="52"/>
    </row>
    <row r="14" spans="2:10" ht="13.5">
      <c r="B14" s="51"/>
      <c r="C14" s="52" t="s">
        <v>83</v>
      </c>
      <c r="D14" s="51"/>
      <c r="E14" s="51"/>
      <c r="F14" s="51"/>
      <c r="G14" s="51"/>
      <c r="H14" s="51"/>
      <c r="I14" s="51"/>
      <c r="J14" s="52"/>
    </row>
    <row r="15" ht="13.5">
      <c r="C15" s="79" t="s">
        <v>918</v>
      </c>
    </row>
    <row r="16" spans="2:10" ht="13.5">
      <c r="B16" s="51"/>
      <c r="C16" s="79" t="s">
        <v>919</v>
      </c>
      <c r="D16" s="51"/>
      <c r="E16" s="51"/>
      <c r="F16" s="51"/>
      <c r="G16" s="51"/>
      <c r="H16" s="51"/>
      <c r="I16" s="51"/>
      <c r="J16" s="52"/>
    </row>
    <row r="17" spans="2:10" ht="13.5">
      <c r="B17" s="51"/>
      <c r="C17" s="79" t="s">
        <v>920</v>
      </c>
      <c r="D17" s="51"/>
      <c r="E17" s="51"/>
      <c r="F17" s="51"/>
      <c r="G17" s="51"/>
      <c r="H17" s="51"/>
      <c r="I17" s="51"/>
      <c r="J17" s="52"/>
    </row>
    <row r="18" spans="2:10" ht="13.5">
      <c r="B18" s="51"/>
      <c r="C18" s="52" t="s">
        <v>69</v>
      </c>
      <c r="D18" s="51"/>
      <c r="E18" s="51"/>
      <c r="F18" s="51"/>
      <c r="G18" s="51"/>
      <c r="H18" s="51"/>
      <c r="I18" s="51"/>
      <c r="J18" s="52"/>
    </row>
    <row r="19" spans="2:10" ht="13.5">
      <c r="B19" s="51"/>
      <c r="C19" s="52" t="s">
        <v>70</v>
      </c>
      <c r="D19" s="51"/>
      <c r="E19" s="51"/>
      <c r="F19" s="51"/>
      <c r="G19" s="51"/>
      <c r="H19" s="51"/>
      <c r="I19" s="51"/>
      <c r="J19" s="52"/>
    </row>
    <row r="20" spans="2:10" ht="13.5">
      <c r="B20" s="51"/>
      <c r="C20" s="61" t="s">
        <v>82</v>
      </c>
      <c r="D20" s="51"/>
      <c r="E20" s="51"/>
      <c r="F20" s="51"/>
      <c r="G20" s="51"/>
      <c r="H20" s="51"/>
      <c r="I20" s="51"/>
      <c r="J20" s="52"/>
    </row>
    <row r="21" spans="2:10" ht="13.5">
      <c r="B21" s="51"/>
      <c r="C21" s="61"/>
      <c r="D21" s="51"/>
      <c r="E21" s="51"/>
      <c r="F21" s="51"/>
      <c r="G21" s="51"/>
      <c r="H21" s="51"/>
      <c r="I21" s="51"/>
      <c r="J21" s="52"/>
    </row>
    <row r="22" spans="2:10" ht="13.5">
      <c r="B22" s="51"/>
      <c r="C22" s="61"/>
      <c r="D22" s="51"/>
      <c r="E22" s="51"/>
      <c r="F22" s="51"/>
      <c r="G22" s="51"/>
      <c r="H22" s="51"/>
      <c r="I22" s="51"/>
      <c r="J22" s="52"/>
    </row>
    <row r="23" spans="2:10" ht="13.5">
      <c r="B23" s="51"/>
      <c r="C23" s="51"/>
      <c r="D23" s="51"/>
      <c r="E23" s="51"/>
      <c r="F23" s="51"/>
      <c r="G23" s="51"/>
      <c r="H23" s="51"/>
      <c r="I23" s="51"/>
      <c r="J23" s="52"/>
    </row>
    <row r="24" spans="2:10" ht="13.5">
      <c r="B24" s="52" t="s">
        <v>71</v>
      </c>
      <c r="C24" s="51"/>
      <c r="D24" s="51"/>
      <c r="E24" s="51"/>
      <c r="F24" s="51"/>
      <c r="G24" s="51"/>
      <c r="H24" s="51"/>
      <c r="I24" s="51"/>
      <c r="J24" s="52"/>
    </row>
    <row r="25" spans="2:10" ht="13.5">
      <c r="B25" s="51"/>
      <c r="C25" s="52" t="s">
        <v>921</v>
      </c>
      <c r="D25" s="51"/>
      <c r="E25" s="51"/>
      <c r="F25" s="51"/>
      <c r="G25" s="51"/>
      <c r="H25" s="51"/>
      <c r="I25" s="51"/>
      <c r="J25" s="52"/>
    </row>
    <row r="26" spans="2:10" ht="13.5">
      <c r="B26" s="51"/>
      <c r="C26" s="51"/>
      <c r="D26" s="51"/>
      <c r="E26" s="51"/>
      <c r="F26" s="51"/>
      <c r="G26" s="51"/>
      <c r="H26" s="51"/>
      <c r="I26" s="51"/>
      <c r="J26" s="52"/>
    </row>
    <row r="27" spans="2:10" ht="13.5">
      <c r="B27" s="52" t="s">
        <v>72</v>
      </c>
      <c r="C27" s="51"/>
      <c r="D27" s="51"/>
      <c r="E27" s="51"/>
      <c r="F27" s="51"/>
      <c r="G27" s="51"/>
      <c r="H27" s="51"/>
      <c r="I27" s="51"/>
      <c r="J27" s="52"/>
    </row>
    <row r="28" spans="2:10" ht="13.5">
      <c r="B28" s="51"/>
      <c r="C28" s="52" t="s">
        <v>73</v>
      </c>
      <c r="D28" s="51"/>
      <c r="E28" s="51"/>
      <c r="F28" s="51"/>
      <c r="G28" s="51"/>
      <c r="H28" s="51"/>
      <c r="I28" s="51"/>
      <c r="J28" s="52"/>
    </row>
    <row r="29" spans="2:10" ht="13.5">
      <c r="B29" s="51"/>
      <c r="C29" s="52" t="s">
        <v>99</v>
      </c>
      <c r="D29" s="51"/>
      <c r="E29" s="51"/>
      <c r="F29" s="51"/>
      <c r="G29" s="51"/>
      <c r="H29" s="51"/>
      <c r="I29" s="51"/>
      <c r="J29" s="52"/>
    </row>
    <row r="30" spans="2:10" ht="13.5">
      <c r="B30" s="51"/>
      <c r="C30" s="52" t="s">
        <v>100</v>
      </c>
      <c r="D30" s="51"/>
      <c r="E30" s="51"/>
      <c r="F30" s="51"/>
      <c r="G30" s="51"/>
      <c r="H30" s="51"/>
      <c r="I30" s="51"/>
      <c r="J30" s="52"/>
    </row>
    <row r="31" spans="2:10" ht="13.5">
      <c r="B31" s="51"/>
      <c r="C31" s="51"/>
      <c r="D31" s="51"/>
      <c r="E31" s="51"/>
      <c r="F31" s="51"/>
      <c r="G31" s="51"/>
      <c r="H31" s="51"/>
      <c r="I31" s="51"/>
      <c r="J31" s="52"/>
    </row>
    <row r="32" spans="2:10" ht="13.5">
      <c r="B32" s="51"/>
      <c r="C32" s="51"/>
      <c r="D32" s="51"/>
      <c r="E32" s="51"/>
      <c r="F32" s="51"/>
      <c r="G32" s="51"/>
      <c r="H32" s="51"/>
      <c r="I32" s="51"/>
      <c r="J32" s="52"/>
    </row>
    <row r="33" spans="2:10" ht="13.5">
      <c r="B33" s="51"/>
      <c r="C33" s="51"/>
      <c r="D33" s="51"/>
      <c r="E33" s="51"/>
      <c r="F33" s="51"/>
      <c r="G33" s="51"/>
      <c r="H33" s="51"/>
      <c r="I33" s="51"/>
      <c r="J33" s="52"/>
    </row>
    <row r="34" spans="2:10" ht="13.5">
      <c r="B34" s="51"/>
      <c r="C34" s="51"/>
      <c r="D34" s="51"/>
      <c r="E34" s="51"/>
      <c r="F34" s="51"/>
      <c r="G34" s="51"/>
      <c r="H34" s="51"/>
      <c r="I34" s="51"/>
      <c r="J34" s="52"/>
    </row>
    <row r="35" spans="2:10" ht="13.5">
      <c r="B35" s="51"/>
      <c r="C35" s="51"/>
      <c r="D35" s="51"/>
      <c r="E35" s="51"/>
      <c r="F35" s="51"/>
      <c r="G35" s="51"/>
      <c r="H35" s="51"/>
      <c r="I35" s="51"/>
      <c r="J35" s="52"/>
    </row>
    <row r="36" spans="2:10" ht="13.5">
      <c r="B36" s="51"/>
      <c r="C36" s="51"/>
      <c r="D36" s="51"/>
      <c r="E36" s="51"/>
      <c r="F36" s="51"/>
      <c r="G36" s="51"/>
      <c r="H36" s="51"/>
      <c r="I36" s="51"/>
      <c r="J36" s="52"/>
    </row>
    <row r="37" spans="2:10" ht="13.5">
      <c r="B37" s="52"/>
      <c r="C37" s="51"/>
      <c r="D37" s="51"/>
      <c r="E37" s="51"/>
      <c r="F37" s="51"/>
      <c r="G37" s="51"/>
      <c r="H37" s="51"/>
      <c r="I37" s="51"/>
      <c r="J37" s="52"/>
    </row>
    <row r="38" spans="2:10" ht="13.5">
      <c r="B38" s="51"/>
      <c r="C38" s="51"/>
      <c r="D38" s="51"/>
      <c r="E38" s="51"/>
      <c r="F38" s="51"/>
      <c r="G38" s="51"/>
      <c r="H38" s="51"/>
      <c r="I38" s="51"/>
      <c r="J38" s="52"/>
    </row>
    <row r="39" spans="2:10" ht="13.5">
      <c r="B39" s="51"/>
      <c r="C39" s="51"/>
      <c r="D39" s="51"/>
      <c r="E39" s="51"/>
      <c r="F39" s="51"/>
      <c r="G39" s="51"/>
      <c r="H39" s="51"/>
      <c r="I39" s="51"/>
      <c r="J39" s="52"/>
    </row>
    <row r="40" spans="2:10" ht="13.5">
      <c r="B40" s="52"/>
      <c r="C40" s="51"/>
      <c r="D40" s="51"/>
      <c r="E40" s="51"/>
      <c r="F40" s="51"/>
      <c r="G40" s="51"/>
      <c r="H40" s="51"/>
      <c r="I40" s="51"/>
      <c r="J40" s="52"/>
    </row>
    <row r="41" spans="2:10" ht="13.5">
      <c r="B41" s="51"/>
      <c r="C41" s="52"/>
      <c r="D41" s="51"/>
      <c r="E41" s="51"/>
      <c r="F41" s="51"/>
      <c r="G41" s="51"/>
      <c r="H41" s="51"/>
      <c r="I41" s="51"/>
      <c r="J41" s="52"/>
    </row>
  </sheetData>
  <sheetProtection password="CC06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B4" sqref="B4"/>
    </sheetView>
  </sheetViews>
  <sheetFormatPr defaultColWidth="9.140625" defaultRowHeight="49.5" customHeight="1"/>
  <cols>
    <col min="1" max="1" width="17.7109375" style="0" bestFit="1" customWidth="1"/>
    <col min="2" max="2" width="31.57421875" style="0" customWidth="1"/>
    <col min="3" max="3" width="31.421875" style="0" customWidth="1"/>
    <col min="4" max="6" width="24.57421875" style="0" customWidth="1"/>
    <col min="7" max="7" width="20.57421875" style="0" customWidth="1"/>
    <col min="8" max="8" width="16.140625" style="0" bestFit="1" customWidth="1"/>
    <col min="9" max="9" width="27.140625" style="0" customWidth="1"/>
    <col min="10" max="11" width="13.7109375" style="0" customWidth="1"/>
    <col min="12" max="12" width="12.421875" style="0" bestFit="1" customWidth="1"/>
    <col min="13" max="13" width="9.00390625" style="0" bestFit="1" customWidth="1"/>
    <col min="14" max="14" width="12.7109375" style="0" customWidth="1"/>
    <col min="15" max="19" width="13.7109375" style="0" customWidth="1"/>
  </cols>
  <sheetData>
    <row r="1" spans="1:7" ht="49.5" customHeight="1" thickBot="1">
      <c r="A1" s="70"/>
      <c r="B1" s="132" t="s">
        <v>11</v>
      </c>
      <c r="C1" s="133"/>
      <c r="D1" s="133"/>
      <c r="E1" s="133"/>
      <c r="F1" s="133"/>
      <c r="G1" s="133"/>
    </row>
    <row r="2" spans="1:7" ht="49.5" customHeight="1" thickBot="1">
      <c r="A2" s="70"/>
      <c r="B2" s="84" t="s">
        <v>105</v>
      </c>
      <c r="C2" s="84" t="s">
        <v>4</v>
      </c>
      <c r="D2" s="85"/>
      <c r="E2" s="85"/>
      <c r="F2" s="85"/>
      <c r="G2" s="85"/>
    </row>
    <row r="3" spans="1:7" ht="49.5" customHeight="1">
      <c r="A3" s="70"/>
      <c r="B3" s="86" t="s">
        <v>107</v>
      </c>
      <c r="C3" s="86" t="s">
        <v>8</v>
      </c>
      <c r="D3" s="87" t="s">
        <v>116</v>
      </c>
      <c r="E3" s="87" t="s">
        <v>117</v>
      </c>
      <c r="F3" s="85"/>
      <c r="G3" s="85"/>
    </row>
    <row r="4" spans="1:7" ht="49.5" customHeight="1" thickBot="1">
      <c r="A4" s="120" t="s">
        <v>905</v>
      </c>
      <c r="B4" s="38"/>
      <c r="C4" s="38"/>
      <c r="D4" s="83">
        <f>_xlfn.IFERROR(IF(B4&lt;&gt;"",VLOOKUP(B4,リスト!I2:J7,2,FALSE),""),"")</f>
      </c>
      <c r="E4" s="83">
        <f>_xlfn.IFERROR(IF(C4&lt;&gt;"",VLOOKUP(C4,リスト!M1:N300,2,FALSE),""),"")</f>
      </c>
      <c r="F4" s="56"/>
      <c r="G4" s="56"/>
    </row>
    <row r="5" spans="1:7" ht="39" customHeight="1" thickBot="1">
      <c r="A5" s="70"/>
      <c r="B5" s="141" t="s">
        <v>5</v>
      </c>
      <c r="C5" s="136" t="s">
        <v>6</v>
      </c>
      <c r="D5" s="137"/>
      <c r="E5" s="137"/>
      <c r="F5" s="138"/>
      <c r="G5" s="139" t="s">
        <v>1</v>
      </c>
    </row>
    <row r="6" spans="1:7" s="52" customFormat="1" ht="36.75" customHeight="1" thickBot="1">
      <c r="A6" s="88"/>
      <c r="B6" s="142"/>
      <c r="C6" s="89" t="s">
        <v>86</v>
      </c>
      <c r="D6" s="90" t="s">
        <v>87</v>
      </c>
      <c r="E6" s="90" t="s">
        <v>90</v>
      </c>
      <c r="F6" s="90" t="s">
        <v>88</v>
      </c>
      <c r="G6" s="140"/>
    </row>
    <row r="7" spans="1:7" s="81" customFormat="1" ht="49.5" customHeight="1" thickBot="1">
      <c r="A7" s="91" t="s">
        <v>93</v>
      </c>
      <c r="B7" s="124" t="s">
        <v>9</v>
      </c>
      <c r="C7" s="125" t="s">
        <v>92</v>
      </c>
      <c r="D7" s="126" t="s">
        <v>89</v>
      </c>
      <c r="E7" s="126" t="s">
        <v>95</v>
      </c>
      <c r="F7" s="126" t="s">
        <v>91</v>
      </c>
      <c r="G7" s="127" t="s">
        <v>10</v>
      </c>
    </row>
    <row r="8" spans="1:7" s="81" customFormat="1" ht="49.5" customHeight="1" thickBot="1">
      <c r="A8" s="94" t="s">
        <v>914</v>
      </c>
      <c r="B8" s="128">
        <f>_xlfn.IFERROR(IF($C$4&lt;&gt;"",VLOOKUP($E$4,リスト!$N$1:$T$300,2,FALSE),""),"")</f>
      </c>
      <c r="C8" s="129" t="s">
        <v>92</v>
      </c>
      <c r="D8" s="130">
        <f>_xlfn.IFERROR(IF($C$4&lt;&gt;"",VLOOKUP($E$4,リスト!$N$1:$T$300,4,FALSE),""),"")</f>
      </c>
      <c r="E8" s="130">
        <f>_xlfn.IFERROR(IF($C$4&lt;&gt;"",VLOOKUP($E$4,リスト!$N$1:$T$300,5,FALSE),""),"")</f>
      </c>
      <c r="F8" s="130">
        <f>_xlfn.IFERROR(IF($C$4&lt;&gt;"",VLOOKUP($E$4,リスト!$N$1:$T$300,6,FALSE),""),"")</f>
      </c>
      <c r="G8" s="131">
        <f>_xlfn.IFERROR(IF($C$4&lt;&gt;"",VLOOKUP($E$4,リスト!$N$1:$T$300,7,FALSE),""),"")</f>
      </c>
    </row>
    <row r="9" spans="1:14" s="123" customFormat="1" ht="39" customHeight="1">
      <c r="A9" s="121"/>
      <c r="B9" s="122"/>
      <c r="C9" s="122"/>
      <c r="D9" s="122"/>
      <c r="E9" s="122"/>
      <c r="F9" s="122"/>
      <c r="G9" s="122"/>
      <c r="L9" s="134"/>
      <c r="M9" s="134"/>
      <c r="N9" s="134"/>
    </row>
    <row r="10" spans="12:14" ht="18.75" customHeight="1">
      <c r="L10" s="65" t="s">
        <v>75</v>
      </c>
      <c r="M10" s="66">
        <f>COUNTIF('登録選手'!G4:G103,"男性")</f>
        <v>0</v>
      </c>
      <c r="N10" s="57"/>
    </row>
    <row r="11" spans="12:14" ht="18.75" customHeight="1">
      <c r="L11" s="65" t="s">
        <v>76</v>
      </c>
      <c r="M11" s="66">
        <f>COUNTIF('登録選手'!G4:G103,"女性")</f>
        <v>0</v>
      </c>
      <c r="N11" s="57"/>
    </row>
    <row r="12" spans="12:14" ht="18.75" customHeight="1">
      <c r="L12" s="65" t="s">
        <v>77</v>
      </c>
      <c r="M12" s="66">
        <f>'印刷用'!J7</f>
        <v>0</v>
      </c>
      <c r="N12" s="57"/>
    </row>
    <row r="13" spans="12:14" ht="18.75" customHeight="1">
      <c r="L13" s="65" t="s">
        <v>81</v>
      </c>
      <c r="M13" s="67">
        <f>'印刷用'!J8</f>
        <v>0</v>
      </c>
      <c r="N13" s="57"/>
    </row>
    <row r="14" spans="12:14" ht="18.75" customHeight="1">
      <c r="L14" s="135" t="s">
        <v>78</v>
      </c>
      <c r="M14" s="135"/>
      <c r="N14" s="135"/>
    </row>
    <row r="15" spans="12:14" ht="18.75" customHeight="1">
      <c r="L15" s="135" t="s">
        <v>79</v>
      </c>
      <c r="M15" s="135"/>
      <c r="N15" s="135"/>
    </row>
    <row r="16" spans="12:14" ht="18.75" customHeight="1">
      <c r="L16" s="57"/>
      <c r="M16" s="57"/>
      <c r="N16" s="57"/>
    </row>
    <row r="17" spans="12:14" ht="18.75" customHeight="1">
      <c r="L17" s="58" t="s">
        <v>80</v>
      </c>
      <c r="M17" s="57"/>
      <c r="N17" s="57"/>
    </row>
    <row r="18" spans="12:14" ht="18.75" customHeight="1">
      <c r="L18" s="59" t="s">
        <v>96</v>
      </c>
      <c r="M18" s="57"/>
      <c r="N18" s="57"/>
    </row>
    <row r="19" spans="12:14" ht="18.75" customHeight="1">
      <c r="L19" s="82" t="s">
        <v>97</v>
      </c>
      <c r="M19" s="57"/>
      <c r="N19" s="57"/>
    </row>
    <row r="20" spans="12:14" ht="18.75" customHeight="1">
      <c r="L20" s="60" t="s">
        <v>98</v>
      </c>
      <c r="M20" s="57"/>
      <c r="N20" s="57"/>
    </row>
    <row r="21" spans="12:14" ht="18.75" customHeight="1">
      <c r="L21" s="58" t="s">
        <v>80</v>
      </c>
      <c r="M21" s="57"/>
      <c r="N21" s="57"/>
    </row>
    <row r="22" spans="12:14" ht="18.75" customHeight="1">
      <c r="L22" s="92"/>
      <c r="M22" s="93"/>
      <c r="N22" s="93"/>
    </row>
    <row r="23" spans="12:14" ht="18.75" customHeight="1">
      <c r="L23" s="93"/>
      <c r="M23" s="93"/>
      <c r="N23" s="93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password="CC06" sheet="1" selectLockedCells="1"/>
  <mergeCells count="7">
    <mergeCell ref="B1:G1"/>
    <mergeCell ref="L9:N9"/>
    <mergeCell ref="L14:N14"/>
    <mergeCell ref="L15:N15"/>
    <mergeCell ref="C5:F5"/>
    <mergeCell ref="G5:G6"/>
    <mergeCell ref="B5:B6"/>
  </mergeCells>
  <dataValidations count="4">
    <dataValidation allowBlank="1" showInputMessage="1" showErrorMessage="1" imeMode="hiragana" sqref="F4:G4 D4 C8"/>
    <dataValidation type="list" allowBlank="1" sqref="B4">
      <formula1>地区リストL</formula1>
    </dataValidation>
    <dataValidation allowBlank="1" imeMode="hiragana" sqref="E4"/>
    <dataValidation type="list" allowBlank="1" sqref="C4">
      <formula1>INDIRECT(B4)</formula1>
    </dataValidation>
  </dataValidations>
  <hyperlinks>
    <hyperlink ref="L20" r:id="rId1" display="b-admin@kobe-pr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" sqref="E12"/>
    </sheetView>
  </sheetViews>
  <sheetFormatPr defaultColWidth="9.140625" defaultRowHeight="19.5" customHeight="1"/>
  <cols>
    <col min="1" max="1" width="6.421875" style="2" customWidth="1"/>
    <col min="2" max="2" width="11.57421875" style="36" bestFit="1" customWidth="1"/>
    <col min="3" max="3" width="10.57421875" style="2" customWidth="1"/>
    <col min="4" max="4" width="10.57421875" style="5" customWidth="1"/>
    <col min="5" max="5" width="14.28125" style="2" bestFit="1" customWidth="1"/>
    <col min="6" max="6" width="13.8515625" style="5" bestFit="1" customWidth="1"/>
    <col min="7" max="7" width="5.421875" style="2" bestFit="1" customWidth="1"/>
    <col min="8" max="8" width="9.421875" style="2" bestFit="1" customWidth="1"/>
    <col min="9" max="9" width="5.421875" style="2" bestFit="1" customWidth="1"/>
    <col min="10" max="10" width="13.8515625" style="2" bestFit="1" customWidth="1"/>
    <col min="11" max="11" width="13.8515625" style="1" bestFit="1" customWidth="1"/>
    <col min="12" max="12" width="18.421875" style="1" bestFit="1" customWidth="1"/>
    <col min="13" max="16384" width="9.00390625" style="1" customWidth="1"/>
  </cols>
  <sheetData>
    <row r="1" spans="1:12" ht="30" customHeight="1" thickBot="1">
      <c r="A1" s="143" t="s">
        <v>16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30" customHeight="1" thickBot="1">
      <c r="A2" s="14"/>
      <c r="B2" s="34" t="s">
        <v>58</v>
      </c>
      <c r="C2" s="7" t="s">
        <v>12</v>
      </c>
      <c r="D2" s="15" t="s">
        <v>13</v>
      </c>
      <c r="E2" s="7" t="s">
        <v>60</v>
      </c>
      <c r="F2" s="7" t="s">
        <v>61</v>
      </c>
      <c r="G2" s="7" t="s">
        <v>0</v>
      </c>
      <c r="H2" s="16" t="s">
        <v>2</v>
      </c>
      <c r="I2" s="39" t="s">
        <v>3</v>
      </c>
      <c r="J2" s="43" t="s">
        <v>50</v>
      </c>
      <c r="K2" s="43" t="s">
        <v>51</v>
      </c>
      <c r="L2" s="44" t="s">
        <v>52</v>
      </c>
    </row>
    <row r="3" spans="1:12" ht="21.75" customHeight="1">
      <c r="A3" s="17" t="s">
        <v>7</v>
      </c>
      <c r="B3" s="35">
        <v>1234567890</v>
      </c>
      <c r="C3" s="37" t="s">
        <v>14</v>
      </c>
      <c r="D3" s="18" t="s">
        <v>15</v>
      </c>
      <c r="E3" s="8" t="s">
        <v>62</v>
      </c>
      <c r="F3" s="8" t="s">
        <v>63</v>
      </c>
      <c r="G3" s="8" t="s">
        <v>59</v>
      </c>
      <c r="H3" s="19">
        <v>36465</v>
      </c>
      <c r="I3" s="40">
        <v>1</v>
      </c>
      <c r="J3" s="45" t="s">
        <v>64</v>
      </c>
      <c r="K3" s="45">
        <v>54321</v>
      </c>
      <c r="L3" s="53">
        <v>42460</v>
      </c>
    </row>
    <row r="4" spans="1:12" ht="21.75" customHeight="1">
      <c r="A4" s="20">
        <v>1</v>
      </c>
      <c r="B4" s="68"/>
      <c r="C4" s="10"/>
      <c r="D4" s="9"/>
      <c r="E4" s="10"/>
      <c r="F4" s="10"/>
      <c r="G4" s="10"/>
      <c r="H4" s="11"/>
      <c r="I4" s="41"/>
      <c r="J4" s="48"/>
      <c r="K4" s="48"/>
      <c r="L4" s="54"/>
    </row>
    <row r="5" spans="1:12" ht="21.75" customHeight="1">
      <c r="A5" s="20">
        <v>2</v>
      </c>
      <c r="B5" s="68"/>
      <c r="C5" s="10"/>
      <c r="D5" s="9"/>
      <c r="E5" s="10"/>
      <c r="F5" s="10"/>
      <c r="G5" s="10"/>
      <c r="H5" s="11"/>
      <c r="I5" s="41"/>
      <c r="J5" s="48"/>
      <c r="K5" s="48"/>
      <c r="L5" s="54"/>
    </row>
    <row r="6" spans="1:12" ht="21.75" customHeight="1">
      <c r="A6" s="20">
        <v>3</v>
      </c>
      <c r="B6" s="68"/>
      <c r="C6" s="10"/>
      <c r="D6" s="9"/>
      <c r="E6" s="10"/>
      <c r="F6" s="10"/>
      <c r="G6" s="10"/>
      <c r="H6" s="11"/>
      <c r="I6" s="41"/>
      <c r="J6" s="48"/>
      <c r="K6" s="48"/>
      <c r="L6" s="54"/>
    </row>
    <row r="7" spans="1:12" ht="21.75" customHeight="1">
      <c r="A7" s="20">
        <v>4</v>
      </c>
      <c r="B7" s="68"/>
      <c r="C7" s="10"/>
      <c r="D7" s="9"/>
      <c r="E7" s="10"/>
      <c r="F7" s="10"/>
      <c r="G7" s="10"/>
      <c r="H7" s="11"/>
      <c r="I7" s="41"/>
      <c r="J7" s="48"/>
      <c r="K7" s="48"/>
      <c r="L7" s="54"/>
    </row>
    <row r="8" spans="1:12" ht="21.75" customHeight="1">
      <c r="A8" s="20">
        <v>5</v>
      </c>
      <c r="B8" s="68"/>
      <c r="C8" s="10"/>
      <c r="D8" s="9"/>
      <c r="E8" s="10"/>
      <c r="F8" s="10"/>
      <c r="G8" s="10"/>
      <c r="H8" s="11"/>
      <c r="I8" s="41"/>
      <c r="J8" s="48"/>
      <c r="K8" s="48"/>
      <c r="L8" s="54"/>
    </row>
    <row r="9" spans="1:12" ht="21.75" customHeight="1">
      <c r="A9" s="20">
        <v>6</v>
      </c>
      <c r="B9" s="68"/>
      <c r="C9" s="10"/>
      <c r="D9" s="9"/>
      <c r="E9" s="10"/>
      <c r="F9" s="10"/>
      <c r="G9" s="10"/>
      <c r="H9" s="11"/>
      <c r="I9" s="41"/>
      <c r="J9" s="48"/>
      <c r="K9" s="48"/>
      <c r="L9" s="54"/>
    </row>
    <row r="10" spans="1:12" ht="21.75" customHeight="1">
      <c r="A10" s="20">
        <v>7</v>
      </c>
      <c r="B10" s="68"/>
      <c r="C10" s="10"/>
      <c r="D10" s="9"/>
      <c r="E10" s="10"/>
      <c r="F10" s="10"/>
      <c r="G10" s="10"/>
      <c r="H10" s="11"/>
      <c r="I10" s="41"/>
      <c r="J10" s="48"/>
      <c r="K10" s="48"/>
      <c r="L10" s="54"/>
    </row>
    <row r="11" spans="1:12" ht="21.75" customHeight="1">
      <c r="A11" s="20">
        <v>8</v>
      </c>
      <c r="B11" s="68"/>
      <c r="C11" s="10"/>
      <c r="D11" s="9"/>
      <c r="E11" s="10"/>
      <c r="F11" s="10"/>
      <c r="G11" s="10"/>
      <c r="H11" s="11"/>
      <c r="I11" s="41"/>
      <c r="J11" s="48"/>
      <c r="K11" s="48"/>
      <c r="L11" s="54"/>
    </row>
    <row r="12" spans="1:12" ht="21.75" customHeight="1">
      <c r="A12" s="20">
        <v>9</v>
      </c>
      <c r="B12" s="68"/>
      <c r="C12" s="10"/>
      <c r="D12" s="9"/>
      <c r="E12" s="10"/>
      <c r="F12" s="10"/>
      <c r="G12" s="10"/>
      <c r="H12" s="11"/>
      <c r="I12" s="41"/>
      <c r="J12" s="48"/>
      <c r="K12" s="48"/>
      <c r="L12" s="54"/>
    </row>
    <row r="13" spans="1:12" ht="21.75" customHeight="1">
      <c r="A13" s="20">
        <v>10</v>
      </c>
      <c r="B13" s="68"/>
      <c r="C13" s="10"/>
      <c r="D13" s="9"/>
      <c r="E13" s="10"/>
      <c r="F13" s="10"/>
      <c r="G13" s="10"/>
      <c r="H13" s="11"/>
      <c r="I13" s="41"/>
      <c r="J13" s="48"/>
      <c r="K13" s="48"/>
      <c r="L13" s="54"/>
    </row>
    <row r="14" spans="1:12" ht="21.75" customHeight="1">
      <c r="A14" s="20">
        <v>11</v>
      </c>
      <c r="B14" s="68"/>
      <c r="C14" s="10"/>
      <c r="D14" s="9"/>
      <c r="E14" s="10"/>
      <c r="F14" s="10"/>
      <c r="G14" s="10"/>
      <c r="H14" s="11"/>
      <c r="I14" s="41"/>
      <c r="J14" s="48"/>
      <c r="K14" s="48"/>
      <c r="L14" s="54"/>
    </row>
    <row r="15" spans="1:12" ht="21.75" customHeight="1">
      <c r="A15" s="20">
        <v>12</v>
      </c>
      <c r="B15" s="68"/>
      <c r="C15" s="10"/>
      <c r="D15" s="9"/>
      <c r="E15" s="10"/>
      <c r="F15" s="10"/>
      <c r="G15" s="10"/>
      <c r="H15" s="11"/>
      <c r="I15" s="41"/>
      <c r="J15" s="48"/>
      <c r="K15" s="48"/>
      <c r="L15" s="54"/>
    </row>
    <row r="16" spans="1:12" ht="21.75" customHeight="1">
      <c r="A16" s="20">
        <v>13</v>
      </c>
      <c r="B16" s="68"/>
      <c r="C16" s="10"/>
      <c r="D16" s="9"/>
      <c r="E16" s="10"/>
      <c r="F16" s="10"/>
      <c r="G16" s="10"/>
      <c r="H16" s="11"/>
      <c r="I16" s="41"/>
      <c r="J16" s="48"/>
      <c r="K16" s="48"/>
      <c r="L16" s="54"/>
    </row>
    <row r="17" spans="1:12" ht="21.75" customHeight="1">
      <c r="A17" s="20">
        <v>14</v>
      </c>
      <c r="B17" s="68"/>
      <c r="C17" s="10"/>
      <c r="D17" s="9"/>
      <c r="E17" s="10"/>
      <c r="F17" s="10"/>
      <c r="G17" s="10"/>
      <c r="H17" s="11"/>
      <c r="I17" s="41"/>
      <c r="J17" s="48"/>
      <c r="K17" s="48"/>
      <c r="L17" s="54"/>
    </row>
    <row r="18" spans="1:12" ht="21.75" customHeight="1">
      <c r="A18" s="20">
        <v>15</v>
      </c>
      <c r="B18" s="68"/>
      <c r="C18" s="10"/>
      <c r="D18" s="9"/>
      <c r="E18" s="10"/>
      <c r="F18" s="10"/>
      <c r="G18" s="10"/>
      <c r="H18" s="11"/>
      <c r="I18" s="41"/>
      <c r="J18" s="48"/>
      <c r="K18" s="48"/>
      <c r="L18" s="54"/>
    </row>
    <row r="19" spans="1:12" ht="21.75" customHeight="1">
      <c r="A19" s="20">
        <v>16</v>
      </c>
      <c r="B19" s="68"/>
      <c r="C19" s="10"/>
      <c r="D19" s="9"/>
      <c r="E19" s="10"/>
      <c r="F19" s="10"/>
      <c r="G19" s="10"/>
      <c r="H19" s="11"/>
      <c r="I19" s="41"/>
      <c r="J19" s="48"/>
      <c r="K19" s="48"/>
      <c r="L19" s="54"/>
    </row>
    <row r="20" spans="1:12" ht="21.75" customHeight="1">
      <c r="A20" s="20">
        <v>17</v>
      </c>
      <c r="B20" s="68"/>
      <c r="C20" s="10"/>
      <c r="D20" s="9"/>
      <c r="E20" s="10"/>
      <c r="F20" s="10"/>
      <c r="G20" s="10"/>
      <c r="H20" s="11"/>
      <c r="I20" s="41"/>
      <c r="J20" s="48"/>
      <c r="K20" s="48"/>
      <c r="L20" s="54"/>
    </row>
    <row r="21" spans="1:12" ht="21.75" customHeight="1">
      <c r="A21" s="20">
        <v>18</v>
      </c>
      <c r="B21" s="68"/>
      <c r="C21" s="10"/>
      <c r="D21" s="9"/>
      <c r="E21" s="10"/>
      <c r="F21" s="10"/>
      <c r="G21" s="10"/>
      <c r="H21" s="11"/>
      <c r="I21" s="41"/>
      <c r="J21" s="48"/>
      <c r="K21" s="48"/>
      <c r="L21" s="54"/>
    </row>
    <row r="22" spans="1:12" ht="21.75" customHeight="1">
      <c r="A22" s="20">
        <v>19</v>
      </c>
      <c r="B22" s="68"/>
      <c r="C22" s="10"/>
      <c r="D22" s="9"/>
      <c r="E22" s="10"/>
      <c r="F22" s="10"/>
      <c r="G22" s="10"/>
      <c r="H22" s="11"/>
      <c r="I22" s="41"/>
      <c r="J22" s="48"/>
      <c r="K22" s="48"/>
      <c r="L22" s="54"/>
    </row>
    <row r="23" spans="1:12" ht="21.75" customHeight="1">
      <c r="A23" s="20">
        <v>20</v>
      </c>
      <c r="B23" s="68"/>
      <c r="C23" s="10"/>
      <c r="D23" s="9"/>
      <c r="E23" s="10"/>
      <c r="F23" s="10"/>
      <c r="G23" s="10"/>
      <c r="H23" s="11"/>
      <c r="I23" s="41"/>
      <c r="J23" s="48"/>
      <c r="K23" s="48"/>
      <c r="L23" s="54"/>
    </row>
    <row r="24" spans="1:12" ht="21.75" customHeight="1">
      <c r="A24" s="20">
        <v>21</v>
      </c>
      <c r="B24" s="68"/>
      <c r="C24" s="10"/>
      <c r="D24" s="9"/>
      <c r="E24" s="10"/>
      <c r="F24" s="10"/>
      <c r="G24" s="10"/>
      <c r="H24" s="11"/>
      <c r="I24" s="41"/>
      <c r="J24" s="48"/>
      <c r="K24" s="48"/>
      <c r="L24" s="54"/>
    </row>
    <row r="25" spans="1:12" ht="21.75" customHeight="1">
      <c r="A25" s="20">
        <v>22</v>
      </c>
      <c r="B25" s="68"/>
      <c r="C25" s="10"/>
      <c r="D25" s="9"/>
      <c r="E25" s="10"/>
      <c r="F25" s="10"/>
      <c r="G25" s="10"/>
      <c r="H25" s="11"/>
      <c r="I25" s="41"/>
      <c r="J25" s="48"/>
      <c r="K25" s="48"/>
      <c r="L25" s="54"/>
    </row>
    <row r="26" spans="1:12" ht="21.75" customHeight="1">
      <c r="A26" s="20">
        <v>23</v>
      </c>
      <c r="B26" s="68"/>
      <c r="C26" s="10"/>
      <c r="D26" s="9"/>
      <c r="E26" s="10"/>
      <c r="F26" s="10"/>
      <c r="G26" s="10"/>
      <c r="H26" s="11"/>
      <c r="I26" s="41"/>
      <c r="J26" s="48"/>
      <c r="K26" s="48"/>
      <c r="L26" s="54"/>
    </row>
    <row r="27" spans="1:12" ht="21.75" customHeight="1">
      <c r="A27" s="20">
        <v>24</v>
      </c>
      <c r="B27" s="68"/>
      <c r="C27" s="10"/>
      <c r="D27" s="9"/>
      <c r="E27" s="10"/>
      <c r="F27" s="10"/>
      <c r="G27" s="10"/>
      <c r="H27" s="11"/>
      <c r="I27" s="41"/>
      <c r="J27" s="48"/>
      <c r="K27" s="48"/>
      <c r="L27" s="54"/>
    </row>
    <row r="28" spans="1:12" ht="21.75" customHeight="1">
      <c r="A28" s="20">
        <v>25</v>
      </c>
      <c r="B28" s="68"/>
      <c r="C28" s="10"/>
      <c r="D28" s="9"/>
      <c r="E28" s="10"/>
      <c r="F28" s="10"/>
      <c r="G28" s="10"/>
      <c r="H28" s="11"/>
      <c r="I28" s="41"/>
      <c r="J28" s="48"/>
      <c r="K28" s="48"/>
      <c r="L28" s="54"/>
    </row>
    <row r="29" spans="1:12" ht="21.75" customHeight="1">
      <c r="A29" s="20">
        <v>26</v>
      </c>
      <c r="B29" s="68"/>
      <c r="C29" s="10"/>
      <c r="D29" s="9"/>
      <c r="E29" s="10"/>
      <c r="F29" s="10"/>
      <c r="G29" s="10"/>
      <c r="H29" s="11"/>
      <c r="I29" s="41"/>
      <c r="J29" s="48"/>
      <c r="K29" s="48"/>
      <c r="L29" s="54"/>
    </row>
    <row r="30" spans="1:12" ht="21.75" customHeight="1">
      <c r="A30" s="20">
        <v>27</v>
      </c>
      <c r="B30" s="68"/>
      <c r="C30" s="10"/>
      <c r="D30" s="9"/>
      <c r="E30" s="10"/>
      <c r="F30" s="10"/>
      <c r="G30" s="10"/>
      <c r="H30" s="11"/>
      <c r="I30" s="41"/>
      <c r="J30" s="48"/>
      <c r="K30" s="48"/>
      <c r="L30" s="54"/>
    </row>
    <row r="31" spans="1:12" ht="21.75" customHeight="1">
      <c r="A31" s="20">
        <v>28</v>
      </c>
      <c r="B31" s="68"/>
      <c r="C31" s="10"/>
      <c r="D31" s="9"/>
      <c r="E31" s="10"/>
      <c r="F31" s="10"/>
      <c r="G31" s="10"/>
      <c r="H31" s="11"/>
      <c r="I31" s="41"/>
      <c r="J31" s="48"/>
      <c r="K31" s="48"/>
      <c r="L31" s="54"/>
    </row>
    <row r="32" spans="1:12" ht="21.75" customHeight="1">
      <c r="A32" s="20">
        <v>29</v>
      </c>
      <c r="B32" s="68"/>
      <c r="C32" s="10"/>
      <c r="D32" s="9"/>
      <c r="E32" s="10"/>
      <c r="F32" s="10"/>
      <c r="G32" s="10"/>
      <c r="H32" s="11"/>
      <c r="I32" s="41"/>
      <c r="J32" s="48"/>
      <c r="K32" s="48"/>
      <c r="L32" s="54"/>
    </row>
    <row r="33" spans="1:12" ht="21.75" customHeight="1">
      <c r="A33" s="20">
        <v>30</v>
      </c>
      <c r="B33" s="68"/>
      <c r="C33" s="10"/>
      <c r="D33" s="9"/>
      <c r="E33" s="10"/>
      <c r="F33" s="10"/>
      <c r="G33" s="10"/>
      <c r="H33" s="11"/>
      <c r="I33" s="41"/>
      <c r="J33" s="48"/>
      <c r="K33" s="48"/>
      <c r="L33" s="54"/>
    </row>
    <row r="34" spans="1:12" ht="21.75" customHeight="1">
      <c r="A34" s="20">
        <v>31</v>
      </c>
      <c r="B34" s="68"/>
      <c r="C34" s="10"/>
      <c r="D34" s="9"/>
      <c r="E34" s="10"/>
      <c r="F34" s="10"/>
      <c r="G34" s="10"/>
      <c r="H34" s="11"/>
      <c r="I34" s="41"/>
      <c r="J34" s="48"/>
      <c r="K34" s="48"/>
      <c r="L34" s="54"/>
    </row>
    <row r="35" spans="1:12" ht="21.75" customHeight="1">
      <c r="A35" s="20">
        <v>32</v>
      </c>
      <c r="B35" s="68"/>
      <c r="C35" s="10"/>
      <c r="D35" s="9"/>
      <c r="E35" s="10"/>
      <c r="F35" s="10"/>
      <c r="G35" s="10"/>
      <c r="H35" s="11"/>
      <c r="I35" s="41"/>
      <c r="J35" s="48"/>
      <c r="K35" s="48"/>
      <c r="L35" s="54"/>
    </row>
    <row r="36" spans="1:12" ht="21.75" customHeight="1">
      <c r="A36" s="20">
        <v>33</v>
      </c>
      <c r="B36" s="68"/>
      <c r="C36" s="10"/>
      <c r="D36" s="9"/>
      <c r="E36" s="10"/>
      <c r="F36" s="10"/>
      <c r="G36" s="10"/>
      <c r="H36" s="11"/>
      <c r="I36" s="41"/>
      <c r="J36" s="48"/>
      <c r="K36" s="48"/>
      <c r="L36" s="54"/>
    </row>
    <row r="37" spans="1:12" ht="21.75" customHeight="1">
      <c r="A37" s="20">
        <v>34</v>
      </c>
      <c r="B37" s="68"/>
      <c r="C37" s="10"/>
      <c r="D37" s="9"/>
      <c r="E37" s="10"/>
      <c r="F37" s="10"/>
      <c r="G37" s="10"/>
      <c r="H37" s="11"/>
      <c r="I37" s="41"/>
      <c r="J37" s="48"/>
      <c r="K37" s="48"/>
      <c r="L37" s="54"/>
    </row>
    <row r="38" spans="1:12" ht="21.75" customHeight="1">
      <c r="A38" s="20">
        <v>35</v>
      </c>
      <c r="B38" s="68"/>
      <c r="C38" s="10"/>
      <c r="D38" s="9"/>
      <c r="E38" s="10"/>
      <c r="F38" s="10"/>
      <c r="G38" s="10"/>
      <c r="H38" s="11"/>
      <c r="I38" s="41"/>
      <c r="J38" s="48"/>
      <c r="K38" s="48"/>
      <c r="L38" s="54"/>
    </row>
    <row r="39" spans="1:12" ht="21.75" customHeight="1">
      <c r="A39" s="20">
        <v>36</v>
      </c>
      <c r="B39" s="68"/>
      <c r="C39" s="10"/>
      <c r="D39" s="9"/>
      <c r="E39" s="10"/>
      <c r="F39" s="10"/>
      <c r="G39" s="10"/>
      <c r="H39" s="11"/>
      <c r="I39" s="41"/>
      <c r="J39" s="48"/>
      <c r="K39" s="48"/>
      <c r="L39" s="54"/>
    </row>
    <row r="40" spans="1:12" ht="21.75" customHeight="1">
      <c r="A40" s="20">
        <v>37</v>
      </c>
      <c r="B40" s="68"/>
      <c r="C40" s="10"/>
      <c r="D40" s="9"/>
      <c r="E40" s="10"/>
      <c r="F40" s="10"/>
      <c r="G40" s="10"/>
      <c r="H40" s="11"/>
      <c r="I40" s="41"/>
      <c r="J40" s="48"/>
      <c r="K40" s="48"/>
      <c r="L40" s="54"/>
    </row>
    <row r="41" spans="1:12" ht="21.75" customHeight="1">
      <c r="A41" s="20">
        <v>38</v>
      </c>
      <c r="B41" s="68"/>
      <c r="C41" s="10"/>
      <c r="D41" s="9"/>
      <c r="E41" s="10"/>
      <c r="F41" s="10"/>
      <c r="G41" s="10"/>
      <c r="H41" s="11"/>
      <c r="I41" s="41"/>
      <c r="J41" s="48"/>
      <c r="K41" s="48"/>
      <c r="L41" s="54"/>
    </row>
    <row r="42" spans="1:12" ht="21.75" customHeight="1">
      <c r="A42" s="20">
        <v>39</v>
      </c>
      <c r="B42" s="68"/>
      <c r="C42" s="10"/>
      <c r="D42" s="9"/>
      <c r="E42" s="10"/>
      <c r="F42" s="10"/>
      <c r="G42" s="10"/>
      <c r="H42" s="11"/>
      <c r="I42" s="41"/>
      <c r="J42" s="48"/>
      <c r="K42" s="48"/>
      <c r="L42" s="54"/>
    </row>
    <row r="43" spans="1:12" ht="21.75" customHeight="1">
      <c r="A43" s="20">
        <v>40</v>
      </c>
      <c r="B43" s="68"/>
      <c r="C43" s="10"/>
      <c r="D43" s="9"/>
      <c r="E43" s="10"/>
      <c r="F43" s="10"/>
      <c r="G43" s="10"/>
      <c r="H43" s="11"/>
      <c r="I43" s="41"/>
      <c r="J43" s="48"/>
      <c r="K43" s="48"/>
      <c r="L43" s="54"/>
    </row>
    <row r="44" spans="1:12" ht="21.75" customHeight="1">
      <c r="A44" s="20">
        <v>41</v>
      </c>
      <c r="B44" s="68"/>
      <c r="C44" s="10"/>
      <c r="D44" s="9"/>
      <c r="E44" s="10"/>
      <c r="F44" s="10"/>
      <c r="G44" s="10"/>
      <c r="H44" s="11"/>
      <c r="I44" s="41"/>
      <c r="J44" s="48"/>
      <c r="K44" s="48"/>
      <c r="L44" s="54"/>
    </row>
    <row r="45" spans="1:12" ht="21.75" customHeight="1">
      <c r="A45" s="20">
        <v>42</v>
      </c>
      <c r="B45" s="68"/>
      <c r="C45" s="10"/>
      <c r="D45" s="9"/>
      <c r="E45" s="10"/>
      <c r="F45" s="10"/>
      <c r="G45" s="10"/>
      <c r="H45" s="11"/>
      <c r="I45" s="41"/>
      <c r="J45" s="48"/>
      <c r="K45" s="48"/>
      <c r="L45" s="54"/>
    </row>
    <row r="46" spans="1:12" ht="21.75" customHeight="1">
      <c r="A46" s="20">
        <v>43</v>
      </c>
      <c r="B46" s="68"/>
      <c r="C46" s="10"/>
      <c r="D46" s="9"/>
      <c r="E46" s="10"/>
      <c r="F46" s="10"/>
      <c r="G46" s="10"/>
      <c r="H46" s="11"/>
      <c r="I46" s="41"/>
      <c r="J46" s="48"/>
      <c r="K46" s="48"/>
      <c r="L46" s="54"/>
    </row>
    <row r="47" spans="1:12" ht="21.75" customHeight="1">
      <c r="A47" s="20">
        <v>44</v>
      </c>
      <c r="B47" s="68"/>
      <c r="C47" s="10"/>
      <c r="D47" s="9"/>
      <c r="E47" s="10"/>
      <c r="F47" s="10"/>
      <c r="G47" s="10"/>
      <c r="H47" s="11"/>
      <c r="I47" s="41"/>
      <c r="J47" s="48"/>
      <c r="K47" s="48"/>
      <c r="L47" s="54"/>
    </row>
    <row r="48" spans="1:12" ht="21.75" customHeight="1">
      <c r="A48" s="20">
        <v>45</v>
      </c>
      <c r="B48" s="68"/>
      <c r="C48" s="10"/>
      <c r="D48" s="9"/>
      <c r="E48" s="10"/>
      <c r="F48" s="10"/>
      <c r="G48" s="10"/>
      <c r="H48" s="11"/>
      <c r="I48" s="41"/>
      <c r="J48" s="48"/>
      <c r="K48" s="48"/>
      <c r="L48" s="54"/>
    </row>
    <row r="49" spans="1:12" ht="21.75" customHeight="1">
      <c r="A49" s="20">
        <v>46</v>
      </c>
      <c r="B49" s="68"/>
      <c r="C49" s="10"/>
      <c r="D49" s="9"/>
      <c r="E49" s="10"/>
      <c r="F49" s="10"/>
      <c r="G49" s="10"/>
      <c r="H49" s="11"/>
      <c r="I49" s="41"/>
      <c r="J49" s="48"/>
      <c r="K49" s="48"/>
      <c r="L49" s="54"/>
    </row>
    <row r="50" spans="1:12" ht="21.75" customHeight="1">
      <c r="A50" s="20">
        <v>47</v>
      </c>
      <c r="B50" s="68"/>
      <c r="C50" s="10"/>
      <c r="D50" s="9"/>
      <c r="E50" s="10"/>
      <c r="F50" s="10"/>
      <c r="G50" s="10"/>
      <c r="H50" s="11"/>
      <c r="I50" s="41"/>
      <c r="J50" s="48"/>
      <c r="K50" s="48"/>
      <c r="L50" s="54"/>
    </row>
    <row r="51" spans="1:12" ht="21.75" customHeight="1">
      <c r="A51" s="20">
        <v>48</v>
      </c>
      <c r="B51" s="68"/>
      <c r="C51" s="10"/>
      <c r="D51" s="9"/>
      <c r="E51" s="10"/>
      <c r="F51" s="10"/>
      <c r="G51" s="10"/>
      <c r="H51" s="11"/>
      <c r="I51" s="41"/>
      <c r="J51" s="48"/>
      <c r="K51" s="48"/>
      <c r="L51" s="54"/>
    </row>
    <row r="52" spans="1:12" ht="21.75" customHeight="1">
      <c r="A52" s="20">
        <v>49</v>
      </c>
      <c r="B52" s="68"/>
      <c r="C52" s="10"/>
      <c r="D52" s="9"/>
      <c r="E52" s="10"/>
      <c r="F52" s="10"/>
      <c r="G52" s="10"/>
      <c r="H52" s="11"/>
      <c r="I52" s="41"/>
      <c r="J52" s="48"/>
      <c r="K52" s="48"/>
      <c r="L52" s="54"/>
    </row>
    <row r="53" spans="1:12" ht="21.75" customHeight="1">
      <c r="A53" s="20">
        <v>50</v>
      </c>
      <c r="B53" s="68"/>
      <c r="C53" s="10"/>
      <c r="D53" s="9"/>
      <c r="E53" s="10"/>
      <c r="F53" s="10"/>
      <c r="G53" s="10"/>
      <c r="H53" s="11"/>
      <c r="I53" s="41"/>
      <c r="J53" s="48"/>
      <c r="K53" s="48"/>
      <c r="L53" s="54"/>
    </row>
    <row r="54" spans="1:12" ht="21.75" customHeight="1">
      <c r="A54" s="20">
        <v>51</v>
      </c>
      <c r="B54" s="68"/>
      <c r="C54" s="10"/>
      <c r="D54" s="9"/>
      <c r="E54" s="10"/>
      <c r="F54" s="10"/>
      <c r="G54" s="10"/>
      <c r="H54" s="11"/>
      <c r="I54" s="41"/>
      <c r="J54" s="48"/>
      <c r="K54" s="48"/>
      <c r="L54" s="54"/>
    </row>
    <row r="55" spans="1:12" ht="21.75" customHeight="1">
      <c r="A55" s="20">
        <v>52</v>
      </c>
      <c r="B55" s="68"/>
      <c r="C55" s="10"/>
      <c r="D55" s="9"/>
      <c r="E55" s="10"/>
      <c r="F55" s="10"/>
      <c r="G55" s="10"/>
      <c r="H55" s="11"/>
      <c r="I55" s="41"/>
      <c r="J55" s="48"/>
      <c r="K55" s="48"/>
      <c r="L55" s="54"/>
    </row>
    <row r="56" spans="1:12" ht="21.75" customHeight="1">
      <c r="A56" s="20">
        <v>53</v>
      </c>
      <c r="B56" s="68"/>
      <c r="C56" s="10"/>
      <c r="D56" s="9"/>
      <c r="E56" s="10"/>
      <c r="F56" s="10"/>
      <c r="G56" s="10"/>
      <c r="H56" s="11"/>
      <c r="I56" s="41"/>
      <c r="J56" s="48"/>
      <c r="K56" s="48"/>
      <c r="L56" s="54"/>
    </row>
    <row r="57" spans="1:12" ht="21.75" customHeight="1">
      <c r="A57" s="20">
        <v>54</v>
      </c>
      <c r="B57" s="68"/>
      <c r="C57" s="10"/>
      <c r="D57" s="9"/>
      <c r="E57" s="10"/>
      <c r="F57" s="10"/>
      <c r="G57" s="10"/>
      <c r="H57" s="11"/>
      <c r="I57" s="41"/>
      <c r="J57" s="48"/>
      <c r="K57" s="48"/>
      <c r="L57" s="54"/>
    </row>
    <row r="58" spans="1:12" ht="21.75" customHeight="1">
      <c r="A58" s="20">
        <v>55</v>
      </c>
      <c r="B58" s="68"/>
      <c r="C58" s="10"/>
      <c r="D58" s="9"/>
      <c r="E58" s="10"/>
      <c r="F58" s="10"/>
      <c r="G58" s="10"/>
      <c r="H58" s="11"/>
      <c r="I58" s="41"/>
      <c r="J58" s="48"/>
      <c r="K58" s="48"/>
      <c r="L58" s="54"/>
    </row>
    <row r="59" spans="1:12" ht="21.75" customHeight="1">
      <c r="A59" s="20">
        <v>56</v>
      </c>
      <c r="B59" s="68"/>
      <c r="C59" s="10"/>
      <c r="D59" s="9"/>
      <c r="E59" s="10"/>
      <c r="F59" s="10"/>
      <c r="G59" s="10"/>
      <c r="H59" s="11"/>
      <c r="I59" s="41"/>
      <c r="J59" s="48"/>
      <c r="K59" s="48"/>
      <c r="L59" s="54"/>
    </row>
    <row r="60" spans="1:12" ht="21.75" customHeight="1">
      <c r="A60" s="20">
        <v>57</v>
      </c>
      <c r="B60" s="68"/>
      <c r="C60" s="10"/>
      <c r="D60" s="9"/>
      <c r="E60" s="10"/>
      <c r="F60" s="10"/>
      <c r="G60" s="10"/>
      <c r="H60" s="11"/>
      <c r="I60" s="41"/>
      <c r="J60" s="48"/>
      <c r="K60" s="48"/>
      <c r="L60" s="54"/>
    </row>
    <row r="61" spans="1:12" ht="21.75" customHeight="1">
      <c r="A61" s="20">
        <v>58</v>
      </c>
      <c r="B61" s="68"/>
      <c r="C61" s="10"/>
      <c r="D61" s="9"/>
      <c r="E61" s="10"/>
      <c r="F61" s="10"/>
      <c r="G61" s="10"/>
      <c r="H61" s="11"/>
      <c r="I61" s="41"/>
      <c r="J61" s="48"/>
      <c r="K61" s="48"/>
      <c r="L61" s="54"/>
    </row>
    <row r="62" spans="1:12" ht="21.75" customHeight="1">
      <c r="A62" s="20">
        <v>59</v>
      </c>
      <c r="B62" s="68"/>
      <c r="C62" s="10"/>
      <c r="D62" s="9"/>
      <c r="E62" s="10"/>
      <c r="F62" s="10"/>
      <c r="G62" s="10"/>
      <c r="H62" s="11"/>
      <c r="I62" s="41"/>
      <c r="J62" s="48"/>
      <c r="K62" s="48"/>
      <c r="L62" s="54"/>
    </row>
    <row r="63" spans="1:12" ht="21.75" customHeight="1">
      <c r="A63" s="20">
        <v>60</v>
      </c>
      <c r="B63" s="68"/>
      <c r="C63" s="10"/>
      <c r="D63" s="9"/>
      <c r="E63" s="10"/>
      <c r="F63" s="10"/>
      <c r="G63" s="10"/>
      <c r="H63" s="11"/>
      <c r="I63" s="41"/>
      <c r="J63" s="48"/>
      <c r="K63" s="48"/>
      <c r="L63" s="54"/>
    </row>
    <row r="64" spans="1:12" ht="21.75" customHeight="1">
      <c r="A64" s="20">
        <v>61</v>
      </c>
      <c r="B64" s="68"/>
      <c r="C64" s="10"/>
      <c r="D64" s="9"/>
      <c r="E64" s="10"/>
      <c r="F64" s="10"/>
      <c r="G64" s="10"/>
      <c r="H64" s="11"/>
      <c r="I64" s="41"/>
      <c r="J64" s="48"/>
      <c r="K64" s="48"/>
      <c r="L64" s="54"/>
    </row>
    <row r="65" spans="1:12" ht="21.75" customHeight="1">
      <c r="A65" s="20">
        <v>62</v>
      </c>
      <c r="B65" s="68"/>
      <c r="C65" s="10"/>
      <c r="D65" s="9"/>
      <c r="E65" s="10"/>
      <c r="F65" s="10"/>
      <c r="G65" s="10"/>
      <c r="H65" s="11"/>
      <c r="I65" s="41"/>
      <c r="J65" s="48"/>
      <c r="K65" s="48"/>
      <c r="L65" s="54"/>
    </row>
    <row r="66" spans="1:12" ht="21.75" customHeight="1">
      <c r="A66" s="20">
        <v>63</v>
      </c>
      <c r="B66" s="68"/>
      <c r="C66" s="10"/>
      <c r="D66" s="9"/>
      <c r="E66" s="10"/>
      <c r="F66" s="10"/>
      <c r="G66" s="10"/>
      <c r="H66" s="11"/>
      <c r="I66" s="41"/>
      <c r="J66" s="48"/>
      <c r="K66" s="48"/>
      <c r="L66" s="54"/>
    </row>
    <row r="67" spans="1:12" ht="21.75" customHeight="1">
      <c r="A67" s="20">
        <v>64</v>
      </c>
      <c r="B67" s="68"/>
      <c r="C67" s="10"/>
      <c r="D67" s="9"/>
      <c r="E67" s="10"/>
      <c r="F67" s="10"/>
      <c r="G67" s="10"/>
      <c r="H67" s="11"/>
      <c r="I67" s="41"/>
      <c r="J67" s="48"/>
      <c r="K67" s="48"/>
      <c r="L67" s="54"/>
    </row>
    <row r="68" spans="1:12" ht="21.75" customHeight="1">
      <c r="A68" s="20">
        <v>65</v>
      </c>
      <c r="B68" s="68"/>
      <c r="C68" s="10"/>
      <c r="D68" s="9"/>
      <c r="E68" s="10"/>
      <c r="F68" s="10"/>
      <c r="G68" s="10"/>
      <c r="H68" s="11"/>
      <c r="I68" s="41"/>
      <c r="J68" s="48"/>
      <c r="K68" s="48"/>
      <c r="L68" s="54"/>
    </row>
    <row r="69" spans="1:12" ht="21.75" customHeight="1">
      <c r="A69" s="20">
        <v>66</v>
      </c>
      <c r="B69" s="68"/>
      <c r="C69" s="10"/>
      <c r="D69" s="9"/>
      <c r="E69" s="10"/>
      <c r="F69" s="10"/>
      <c r="G69" s="10"/>
      <c r="H69" s="11"/>
      <c r="I69" s="41"/>
      <c r="J69" s="48"/>
      <c r="K69" s="48"/>
      <c r="L69" s="54"/>
    </row>
    <row r="70" spans="1:12" ht="21.75" customHeight="1">
      <c r="A70" s="20">
        <v>67</v>
      </c>
      <c r="B70" s="68"/>
      <c r="C70" s="10"/>
      <c r="D70" s="9"/>
      <c r="E70" s="10"/>
      <c r="F70" s="10"/>
      <c r="G70" s="10"/>
      <c r="H70" s="11"/>
      <c r="I70" s="41"/>
      <c r="J70" s="48"/>
      <c r="K70" s="48"/>
      <c r="L70" s="54"/>
    </row>
    <row r="71" spans="1:12" ht="21.75" customHeight="1">
      <c r="A71" s="20">
        <v>68</v>
      </c>
      <c r="B71" s="68"/>
      <c r="C71" s="10"/>
      <c r="D71" s="9"/>
      <c r="E71" s="10"/>
      <c r="F71" s="10"/>
      <c r="G71" s="10"/>
      <c r="H71" s="11"/>
      <c r="I71" s="41"/>
      <c r="J71" s="48"/>
      <c r="K71" s="48"/>
      <c r="L71" s="54"/>
    </row>
    <row r="72" spans="1:12" ht="21.75" customHeight="1">
      <c r="A72" s="20">
        <v>69</v>
      </c>
      <c r="B72" s="68"/>
      <c r="C72" s="10"/>
      <c r="D72" s="9"/>
      <c r="E72" s="10"/>
      <c r="F72" s="10"/>
      <c r="G72" s="10"/>
      <c r="H72" s="11"/>
      <c r="I72" s="41"/>
      <c r="J72" s="48"/>
      <c r="K72" s="48"/>
      <c r="L72" s="54"/>
    </row>
    <row r="73" spans="1:12" ht="21.75" customHeight="1">
      <c r="A73" s="20">
        <v>70</v>
      </c>
      <c r="B73" s="68"/>
      <c r="C73" s="10"/>
      <c r="D73" s="9"/>
      <c r="E73" s="10"/>
      <c r="F73" s="10"/>
      <c r="G73" s="10"/>
      <c r="H73" s="11"/>
      <c r="I73" s="41"/>
      <c r="J73" s="48"/>
      <c r="K73" s="48"/>
      <c r="L73" s="54"/>
    </row>
    <row r="74" spans="1:12" ht="21.75" customHeight="1">
      <c r="A74" s="20">
        <v>71</v>
      </c>
      <c r="B74" s="68"/>
      <c r="C74" s="10"/>
      <c r="D74" s="9"/>
      <c r="E74" s="10"/>
      <c r="F74" s="10"/>
      <c r="G74" s="10"/>
      <c r="H74" s="11"/>
      <c r="I74" s="41"/>
      <c r="J74" s="48"/>
      <c r="K74" s="48"/>
      <c r="L74" s="54"/>
    </row>
    <row r="75" spans="1:12" ht="21.75" customHeight="1">
      <c r="A75" s="20">
        <v>72</v>
      </c>
      <c r="B75" s="68"/>
      <c r="C75" s="10"/>
      <c r="D75" s="9"/>
      <c r="E75" s="10"/>
      <c r="F75" s="10"/>
      <c r="G75" s="10"/>
      <c r="H75" s="11"/>
      <c r="I75" s="41"/>
      <c r="J75" s="48"/>
      <c r="K75" s="48"/>
      <c r="L75" s="54"/>
    </row>
    <row r="76" spans="1:12" ht="21.75" customHeight="1">
      <c r="A76" s="20">
        <v>73</v>
      </c>
      <c r="B76" s="68"/>
      <c r="C76" s="10"/>
      <c r="D76" s="9"/>
      <c r="E76" s="10"/>
      <c r="F76" s="10"/>
      <c r="G76" s="10"/>
      <c r="H76" s="11"/>
      <c r="I76" s="41"/>
      <c r="J76" s="48"/>
      <c r="K76" s="48"/>
      <c r="L76" s="54"/>
    </row>
    <row r="77" spans="1:12" ht="21.75" customHeight="1">
      <c r="A77" s="20">
        <v>74</v>
      </c>
      <c r="B77" s="68"/>
      <c r="C77" s="10"/>
      <c r="D77" s="9"/>
      <c r="E77" s="10"/>
      <c r="F77" s="10"/>
      <c r="G77" s="10"/>
      <c r="H77" s="11"/>
      <c r="I77" s="41"/>
      <c r="J77" s="48"/>
      <c r="K77" s="48"/>
      <c r="L77" s="54"/>
    </row>
    <row r="78" spans="1:12" ht="21.75" customHeight="1">
      <c r="A78" s="20">
        <v>75</v>
      </c>
      <c r="B78" s="68"/>
      <c r="C78" s="10"/>
      <c r="D78" s="9"/>
      <c r="E78" s="10"/>
      <c r="F78" s="10"/>
      <c r="G78" s="10"/>
      <c r="H78" s="11"/>
      <c r="I78" s="41"/>
      <c r="J78" s="48"/>
      <c r="K78" s="48"/>
      <c r="L78" s="54"/>
    </row>
    <row r="79" spans="1:12" ht="21.75" customHeight="1">
      <c r="A79" s="20">
        <v>76</v>
      </c>
      <c r="B79" s="68"/>
      <c r="C79" s="10"/>
      <c r="D79" s="9"/>
      <c r="E79" s="10"/>
      <c r="F79" s="10"/>
      <c r="G79" s="10"/>
      <c r="H79" s="11"/>
      <c r="I79" s="41"/>
      <c r="J79" s="48"/>
      <c r="K79" s="48"/>
      <c r="L79" s="54"/>
    </row>
    <row r="80" spans="1:12" ht="21.75" customHeight="1">
      <c r="A80" s="20">
        <v>77</v>
      </c>
      <c r="B80" s="68"/>
      <c r="C80" s="10"/>
      <c r="D80" s="9"/>
      <c r="E80" s="10"/>
      <c r="F80" s="10"/>
      <c r="G80" s="10"/>
      <c r="H80" s="11"/>
      <c r="I80" s="41"/>
      <c r="J80" s="48"/>
      <c r="K80" s="48"/>
      <c r="L80" s="54"/>
    </row>
    <row r="81" spans="1:12" ht="21.75" customHeight="1">
      <c r="A81" s="20">
        <v>78</v>
      </c>
      <c r="B81" s="68"/>
      <c r="C81" s="10"/>
      <c r="D81" s="9"/>
      <c r="E81" s="10"/>
      <c r="F81" s="10"/>
      <c r="G81" s="10"/>
      <c r="H81" s="11"/>
      <c r="I81" s="41"/>
      <c r="J81" s="48"/>
      <c r="K81" s="48"/>
      <c r="L81" s="54"/>
    </row>
    <row r="82" spans="1:12" ht="21.75" customHeight="1">
      <c r="A82" s="20">
        <v>79</v>
      </c>
      <c r="B82" s="68"/>
      <c r="C82" s="10"/>
      <c r="D82" s="9"/>
      <c r="E82" s="10"/>
      <c r="F82" s="10"/>
      <c r="G82" s="10"/>
      <c r="H82" s="11"/>
      <c r="I82" s="41"/>
      <c r="J82" s="48"/>
      <c r="K82" s="48"/>
      <c r="L82" s="54"/>
    </row>
    <row r="83" spans="1:12" ht="21.75" customHeight="1">
      <c r="A83" s="20">
        <v>80</v>
      </c>
      <c r="B83" s="68"/>
      <c r="C83" s="10"/>
      <c r="D83" s="9"/>
      <c r="E83" s="10"/>
      <c r="F83" s="10"/>
      <c r="G83" s="10"/>
      <c r="H83" s="11"/>
      <c r="I83" s="41"/>
      <c r="J83" s="48"/>
      <c r="K83" s="48"/>
      <c r="L83" s="54"/>
    </row>
    <row r="84" spans="1:12" ht="21.75" customHeight="1">
      <c r="A84" s="20">
        <v>81</v>
      </c>
      <c r="B84" s="68"/>
      <c r="C84" s="10"/>
      <c r="D84" s="9"/>
      <c r="E84" s="10"/>
      <c r="F84" s="10"/>
      <c r="G84" s="10"/>
      <c r="H84" s="11"/>
      <c r="I84" s="41"/>
      <c r="J84" s="48"/>
      <c r="K84" s="48"/>
      <c r="L84" s="54"/>
    </row>
    <row r="85" spans="1:12" ht="21.75" customHeight="1">
      <c r="A85" s="20">
        <v>82</v>
      </c>
      <c r="B85" s="68"/>
      <c r="C85" s="10"/>
      <c r="D85" s="9"/>
      <c r="E85" s="10"/>
      <c r="F85" s="10"/>
      <c r="G85" s="10"/>
      <c r="H85" s="11"/>
      <c r="I85" s="41"/>
      <c r="J85" s="48"/>
      <c r="K85" s="48"/>
      <c r="L85" s="54"/>
    </row>
    <row r="86" spans="1:12" ht="21.75" customHeight="1">
      <c r="A86" s="20">
        <v>83</v>
      </c>
      <c r="B86" s="68"/>
      <c r="C86" s="10"/>
      <c r="D86" s="9"/>
      <c r="E86" s="10"/>
      <c r="F86" s="10"/>
      <c r="G86" s="10"/>
      <c r="H86" s="11"/>
      <c r="I86" s="41"/>
      <c r="J86" s="48"/>
      <c r="K86" s="48"/>
      <c r="L86" s="54"/>
    </row>
    <row r="87" spans="1:12" ht="21.75" customHeight="1">
      <c r="A87" s="20">
        <v>84</v>
      </c>
      <c r="B87" s="68"/>
      <c r="C87" s="10"/>
      <c r="D87" s="9"/>
      <c r="E87" s="10"/>
      <c r="F87" s="10"/>
      <c r="G87" s="10"/>
      <c r="H87" s="11"/>
      <c r="I87" s="41"/>
      <c r="J87" s="48"/>
      <c r="K87" s="48"/>
      <c r="L87" s="54"/>
    </row>
    <row r="88" spans="1:12" ht="21.75" customHeight="1">
      <c r="A88" s="20">
        <v>85</v>
      </c>
      <c r="B88" s="68"/>
      <c r="C88" s="10"/>
      <c r="D88" s="9"/>
      <c r="E88" s="10"/>
      <c r="F88" s="10"/>
      <c r="G88" s="10"/>
      <c r="H88" s="11"/>
      <c r="I88" s="41"/>
      <c r="J88" s="48"/>
      <c r="K88" s="48"/>
      <c r="L88" s="54"/>
    </row>
    <row r="89" spans="1:12" ht="21.75" customHeight="1">
      <c r="A89" s="20">
        <v>86</v>
      </c>
      <c r="B89" s="68"/>
      <c r="C89" s="10"/>
      <c r="D89" s="9"/>
      <c r="E89" s="10"/>
      <c r="F89" s="10"/>
      <c r="G89" s="10"/>
      <c r="H89" s="11"/>
      <c r="I89" s="41"/>
      <c r="J89" s="48"/>
      <c r="K89" s="48"/>
      <c r="L89" s="54"/>
    </row>
    <row r="90" spans="1:12" ht="21.75" customHeight="1">
      <c r="A90" s="20">
        <v>87</v>
      </c>
      <c r="B90" s="68"/>
      <c r="C90" s="10"/>
      <c r="D90" s="9"/>
      <c r="E90" s="10"/>
      <c r="F90" s="10"/>
      <c r="G90" s="10"/>
      <c r="H90" s="11"/>
      <c r="I90" s="41"/>
      <c r="J90" s="48"/>
      <c r="K90" s="48"/>
      <c r="L90" s="54"/>
    </row>
    <row r="91" spans="1:12" ht="21.75" customHeight="1">
      <c r="A91" s="20">
        <v>88</v>
      </c>
      <c r="B91" s="68"/>
      <c r="C91" s="10"/>
      <c r="D91" s="9"/>
      <c r="E91" s="10"/>
      <c r="F91" s="10"/>
      <c r="G91" s="10"/>
      <c r="H91" s="11"/>
      <c r="I91" s="41"/>
      <c r="J91" s="48"/>
      <c r="K91" s="48"/>
      <c r="L91" s="54"/>
    </row>
    <row r="92" spans="1:12" ht="21.75" customHeight="1">
      <c r="A92" s="20">
        <v>89</v>
      </c>
      <c r="B92" s="68"/>
      <c r="C92" s="10"/>
      <c r="D92" s="9"/>
      <c r="E92" s="10"/>
      <c r="F92" s="10"/>
      <c r="G92" s="10"/>
      <c r="H92" s="11"/>
      <c r="I92" s="41"/>
      <c r="J92" s="48"/>
      <c r="K92" s="48"/>
      <c r="L92" s="54"/>
    </row>
    <row r="93" spans="1:12" ht="21.75" customHeight="1">
      <c r="A93" s="20">
        <v>90</v>
      </c>
      <c r="B93" s="68"/>
      <c r="C93" s="10"/>
      <c r="D93" s="9"/>
      <c r="E93" s="10"/>
      <c r="F93" s="10"/>
      <c r="G93" s="10"/>
      <c r="H93" s="11"/>
      <c r="I93" s="41"/>
      <c r="J93" s="48"/>
      <c r="K93" s="48"/>
      <c r="L93" s="54"/>
    </row>
    <row r="94" spans="1:12" ht="21.75" customHeight="1">
      <c r="A94" s="20">
        <v>91</v>
      </c>
      <c r="B94" s="68"/>
      <c r="C94" s="10"/>
      <c r="D94" s="9"/>
      <c r="E94" s="10"/>
      <c r="F94" s="10"/>
      <c r="G94" s="10"/>
      <c r="H94" s="11"/>
      <c r="I94" s="41"/>
      <c r="J94" s="48"/>
      <c r="K94" s="48"/>
      <c r="L94" s="54"/>
    </row>
    <row r="95" spans="1:12" ht="21.75" customHeight="1">
      <c r="A95" s="20">
        <v>92</v>
      </c>
      <c r="B95" s="68"/>
      <c r="C95" s="10"/>
      <c r="D95" s="9"/>
      <c r="E95" s="10"/>
      <c r="F95" s="10"/>
      <c r="G95" s="10"/>
      <c r="H95" s="11"/>
      <c r="I95" s="41"/>
      <c r="J95" s="48"/>
      <c r="K95" s="48"/>
      <c r="L95" s="54"/>
    </row>
    <row r="96" spans="1:12" ht="21.75" customHeight="1">
      <c r="A96" s="20">
        <v>93</v>
      </c>
      <c r="B96" s="68"/>
      <c r="C96" s="10"/>
      <c r="D96" s="9"/>
      <c r="E96" s="10"/>
      <c r="F96" s="10"/>
      <c r="G96" s="10"/>
      <c r="H96" s="11"/>
      <c r="I96" s="41"/>
      <c r="J96" s="48"/>
      <c r="K96" s="48"/>
      <c r="L96" s="54"/>
    </row>
    <row r="97" spans="1:12" ht="21.75" customHeight="1">
      <c r="A97" s="20">
        <v>94</v>
      </c>
      <c r="B97" s="68"/>
      <c r="C97" s="10"/>
      <c r="D97" s="9"/>
      <c r="E97" s="10"/>
      <c r="F97" s="10"/>
      <c r="G97" s="10"/>
      <c r="H97" s="11"/>
      <c r="I97" s="41"/>
      <c r="J97" s="48"/>
      <c r="K97" s="48"/>
      <c r="L97" s="54"/>
    </row>
    <row r="98" spans="1:12" ht="21.75" customHeight="1">
      <c r="A98" s="20">
        <v>95</v>
      </c>
      <c r="B98" s="68"/>
      <c r="C98" s="10"/>
      <c r="D98" s="9"/>
      <c r="E98" s="10"/>
      <c r="F98" s="10"/>
      <c r="G98" s="10"/>
      <c r="H98" s="11"/>
      <c r="I98" s="41"/>
      <c r="J98" s="48"/>
      <c r="K98" s="48"/>
      <c r="L98" s="54"/>
    </row>
    <row r="99" spans="1:12" ht="21.75" customHeight="1">
      <c r="A99" s="20">
        <v>96</v>
      </c>
      <c r="B99" s="68"/>
      <c r="C99" s="10"/>
      <c r="D99" s="9"/>
      <c r="E99" s="10"/>
      <c r="F99" s="10"/>
      <c r="G99" s="10"/>
      <c r="H99" s="11"/>
      <c r="I99" s="41"/>
      <c r="J99" s="48"/>
      <c r="K99" s="48"/>
      <c r="L99" s="54"/>
    </row>
    <row r="100" spans="1:12" ht="21.75" customHeight="1">
      <c r="A100" s="20">
        <v>97</v>
      </c>
      <c r="B100" s="68"/>
      <c r="C100" s="10"/>
      <c r="D100" s="9"/>
      <c r="E100" s="10"/>
      <c r="F100" s="10"/>
      <c r="G100" s="10"/>
      <c r="H100" s="11"/>
      <c r="I100" s="41"/>
      <c r="J100" s="48"/>
      <c r="K100" s="48"/>
      <c r="L100" s="54"/>
    </row>
    <row r="101" spans="1:12" ht="21.75" customHeight="1">
      <c r="A101" s="20">
        <v>98</v>
      </c>
      <c r="B101" s="68"/>
      <c r="C101" s="10"/>
      <c r="D101" s="9"/>
      <c r="E101" s="10"/>
      <c r="F101" s="10"/>
      <c r="G101" s="10"/>
      <c r="H101" s="11"/>
      <c r="I101" s="41"/>
      <c r="J101" s="48"/>
      <c r="K101" s="48"/>
      <c r="L101" s="54"/>
    </row>
    <row r="102" spans="1:12" ht="21.75" customHeight="1">
      <c r="A102" s="20">
        <v>99</v>
      </c>
      <c r="B102" s="68"/>
      <c r="C102" s="10"/>
      <c r="D102" s="9"/>
      <c r="E102" s="10"/>
      <c r="F102" s="10"/>
      <c r="G102" s="10"/>
      <c r="H102" s="11"/>
      <c r="I102" s="41"/>
      <c r="J102" s="48"/>
      <c r="K102" s="48"/>
      <c r="L102" s="54"/>
    </row>
    <row r="103" spans="1:12" ht="21.75" customHeight="1" thickBot="1">
      <c r="A103" s="21">
        <v>100</v>
      </c>
      <c r="B103" s="69"/>
      <c r="C103" s="13"/>
      <c r="D103" s="12"/>
      <c r="E103" s="13"/>
      <c r="F103" s="13"/>
      <c r="G103" s="13"/>
      <c r="H103" s="32"/>
      <c r="I103" s="42"/>
      <c r="J103" s="49"/>
      <c r="K103" s="49"/>
      <c r="L103" s="55"/>
    </row>
    <row r="105" spans="3:4" ht="19.5" customHeight="1">
      <c r="C105" s="3"/>
      <c r="D105" s="3"/>
    </row>
  </sheetData>
  <sheetProtection password="CC06" sheet="1" selectLockedCells="1"/>
  <mergeCells count="1">
    <mergeCell ref="A1:L1"/>
  </mergeCells>
  <dataValidations count="3">
    <dataValidation allowBlank="1" showInputMessage="1" showErrorMessage="1" imeMode="hiragana" sqref="C4:F103"/>
    <dataValidation allowBlank="1" showInputMessage="1" showErrorMessage="1" imeMode="off" sqref="H4:I103"/>
    <dataValidation type="list" allowBlank="1" showInputMessage="1" showErrorMessage="1" sqref="G4:G103">
      <formula1>"男性,女性"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421875" style="5" customWidth="1"/>
    <col min="2" max="2" width="12.7109375" style="5" customWidth="1"/>
    <col min="3" max="4" width="18.57421875" style="5" customWidth="1"/>
    <col min="5" max="5" width="9.57421875" style="5" customWidth="1"/>
    <col min="6" max="6" width="8.8515625" style="5" customWidth="1"/>
    <col min="7" max="7" width="13.8515625" style="33" bestFit="1" customWidth="1"/>
    <col min="8" max="8" width="5.28125" style="1" customWidth="1"/>
    <col min="9" max="9" width="9.421875" style="1" bestFit="1" customWidth="1"/>
    <col min="10" max="10" width="17.00390625" style="1" customWidth="1"/>
    <col min="11" max="13" width="9.00390625" style="1" customWidth="1"/>
    <col min="14" max="14" width="0.9921875" style="1" customWidth="1"/>
    <col min="15" max="16384" width="9.00390625" style="1" customWidth="1"/>
  </cols>
  <sheetData>
    <row r="1" spans="1:7" ht="32.25" customHeight="1" thickBot="1">
      <c r="A1" s="144" t="str">
        <f>TEXT(N2,"yyyy年度")&amp;"　"&amp;'学校情報'!C4&amp;"　"&amp;"登録選手"</f>
        <v>2024年度　　登録選手</v>
      </c>
      <c r="B1" s="144"/>
      <c r="C1" s="144"/>
      <c r="D1" s="144"/>
      <c r="E1" s="144"/>
      <c r="F1" s="144"/>
      <c r="G1" s="144"/>
    </row>
    <row r="2" spans="1:14" ht="21.75" customHeight="1" thickBot="1">
      <c r="A2" s="14"/>
      <c r="B2" s="6" t="s">
        <v>65</v>
      </c>
      <c r="C2" s="15" t="s">
        <v>12</v>
      </c>
      <c r="D2" s="15" t="s">
        <v>13</v>
      </c>
      <c r="E2" s="7" t="s">
        <v>0</v>
      </c>
      <c r="F2" s="39" t="s">
        <v>3</v>
      </c>
      <c r="G2" s="44" t="s">
        <v>50</v>
      </c>
      <c r="N2" s="46">
        <f ca="1">TODAY()</f>
        <v>45384</v>
      </c>
    </row>
    <row r="3" spans="1:14" s="5" customFormat="1" ht="21.75" customHeight="1">
      <c r="A3" s="20">
        <v>1</v>
      </c>
      <c r="B3" s="22">
        <f>IF('登録選手'!B4&gt;0,'登録選手'!B4,"")</f>
      </c>
      <c r="C3" s="25">
        <f>IF('登録選手'!C4&gt;0,'登録選手'!C4,"")</f>
      </c>
      <c r="D3" s="25">
        <f>IF('登録選手'!D4&gt;0,'登録選手'!D4,"")</f>
      </c>
      <c r="E3" s="26">
        <f>IF('登録選手'!G4&gt;0,'登録選手'!G4,"")</f>
      </c>
      <c r="F3" s="62">
        <f>IF('登録選手'!I4&gt;0,'登録選手'!I4,"")</f>
      </c>
      <c r="G3" s="64">
        <f>IF('登録選手'!J4&gt;0,'登録選手'!J4,"")</f>
      </c>
      <c r="I3" s="145">
        <f>IF('学校情報'!C4&gt;0,'学校情報'!C4,"")</f>
      </c>
      <c r="J3" s="145"/>
      <c r="K3" s="33"/>
      <c r="N3" s="5">
        <f>COUNTA('登録選手'!C4:C103)</f>
        <v>0</v>
      </c>
    </row>
    <row r="4" spans="1:14" s="5" customFormat="1" ht="21.75" customHeight="1" thickBot="1">
      <c r="A4" s="20">
        <v>2</v>
      </c>
      <c r="B4" s="22">
        <f>IF('登録選手'!B5&gt;0,'登録選手'!B5,"")</f>
      </c>
      <c r="C4" s="25">
        <f>IF('登録選手'!C5&gt;0,'登録選手'!C5,"")</f>
      </c>
      <c r="D4" s="25">
        <f>IF('登録選手'!D5&gt;0,'登録選手'!D5,"")</f>
      </c>
      <c r="E4" s="26">
        <f>IF('登録選手'!G5&gt;0,'登録選手'!G5,"")</f>
      </c>
      <c r="F4" s="62">
        <f>IF('登録選手'!I5&gt;0,'登録選手'!I5,"")</f>
      </c>
      <c r="G4" s="27">
        <f>IF('登録選手'!J5&gt;0,'登録選手'!J5,"")</f>
      </c>
      <c r="I4" s="70"/>
      <c r="J4" s="70"/>
      <c r="N4" s="5">
        <f>N3*1300</f>
        <v>0</v>
      </c>
    </row>
    <row r="5" spans="1:10" s="5" customFormat="1" ht="21.75" customHeight="1">
      <c r="A5" s="20">
        <v>3</v>
      </c>
      <c r="B5" s="22">
        <f>IF('登録選手'!B6&gt;0,'登録選手'!B6,"")</f>
      </c>
      <c r="C5" s="25">
        <f>IF('登録選手'!C6&gt;0,'登録選手'!C6,"")</f>
      </c>
      <c r="D5" s="25">
        <f>IF('登録選手'!D6&gt;0,'登録選手'!D6,"")</f>
      </c>
      <c r="E5" s="26">
        <f>IF('登録選手'!G6&gt;0,'登録選手'!G6,"")</f>
      </c>
      <c r="F5" s="62">
        <f>IF('登録選手'!I6&gt;0,'登録選手'!I6,"")</f>
      </c>
      <c r="G5" s="27">
        <f>IF('登録選手'!J6&gt;0,'登録選手'!J6,"")</f>
      </c>
      <c r="I5" s="71" t="s">
        <v>75</v>
      </c>
      <c r="J5" s="72">
        <f>COUNTIF('登録選手'!G4:G103,"男性")</f>
        <v>0</v>
      </c>
    </row>
    <row r="6" spans="1:10" s="33" customFormat="1" ht="21.75" customHeight="1">
      <c r="A6" s="20">
        <v>4</v>
      </c>
      <c r="B6" s="22">
        <f>IF('登録選手'!B7&gt;0,'登録選手'!B7,"")</f>
      </c>
      <c r="C6" s="25">
        <f>IF('登録選手'!C7&gt;0,'登録選手'!C7,"")</f>
      </c>
      <c r="D6" s="25">
        <f>IF('登録選手'!D7&gt;0,'登録選手'!D7,"")</f>
      </c>
      <c r="E6" s="26">
        <f>IF('登録選手'!G7&gt;0,'登録選手'!G7,"")</f>
      </c>
      <c r="F6" s="62">
        <f>IF('登録選手'!I7&gt;0,'登録選手'!I7,"")</f>
      </c>
      <c r="G6" s="27">
        <f>IF('登録選手'!J7&gt;0,'登録選手'!J7,"")</f>
      </c>
      <c r="I6" s="73" t="s">
        <v>76</v>
      </c>
      <c r="J6" s="74">
        <f>COUNTIF('登録選手'!G4:G103,"女性")</f>
        <v>0</v>
      </c>
    </row>
    <row r="7" spans="1:10" s="33" customFormat="1" ht="21.75" customHeight="1" thickBot="1">
      <c r="A7" s="20">
        <v>5</v>
      </c>
      <c r="B7" s="22">
        <f>IF('登録選手'!B8&gt;0,'登録選手'!B8,"")</f>
      </c>
      <c r="C7" s="25">
        <f>IF('登録選手'!C8&gt;0,'登録選手'!C8,"")</f>
      </c>
      <c r="D7" s="25">
        <f>IF('登録選手'!D8&gt;0,'登録選手'!D8,"")</f>
      </c>
      <c r="E7" s="26">
        <f>IF('登録選手'!G8&gt;0,'登録選手'!G8,"")</f>
      </c>
      <c r="F7" s="62">
        <f>IF('登録選手'!I8&gt;0,'登録選手'!I8,"")</f>
      </c>
      <c r="G7" s="27">
        <f>IF('登録選手'!J8&gt;0,'登録選手'!J8,"")</f>
      </c>
      <c r="I7" s="75" t="s">
        <v>85</v>
      </c>
      <c r="J7" s="76">
        <f>J5+J6</f>
        <v>0</v>
      </c>
    </row>
    <row r="8" spans="1:10" s="33" customFormat="1" ht="21.75" customHeight="1" thickBot="1">
      <c r="A8" s="20">
        <v>6</v>
      </c>
      <c r="B8" s="22">
        <f>IF('登録選手'!B9&gt;0,'登録選手'!B9,"")</f>
      </c>
      <c r="C8" s="25">
        <f>IF('登録選手'!C9&gt;0,'登録選手'!C9,"")</f>
      </c>
      <c r="D8" s="25">
        <f>IF('登録選手'!D9&gt;0,'登録選手'!D9,"")</f>
      </c>
      <c r="E8" s="26">
        <f>IF('登録選手'!G9&gt;0,'登録選手'!G9,"")</f>
      </c>
      <c r="F8" s="62">
        <f>IF('登録選手'!I9&gt;0,'登録選手'!I9,"")</f>
      </c>
      <c r="G8" s="27">
        <f>IF('登録選手'!J9&gt;0,'登録選手'!J9,"")</f>
      </c>
      <c r="I8" s="77" t="s">
        <v>84</v>
      </c>
      <c r="J8" s="78">
        <f>N4</f>
        <v>0</v>
      </c>
    </row>
    <row r="9" spans="1:7" s="33" customFormat="1" ht="21.75" customHeight="1">
      <c r="A9" s="20">
        <v>7</v>
      </c>
      <c r="B9" s="22">
        <f>IF('登録選手'!B10&gt;0,'登録選手'!B10,"")</f>
      </c>
      <c r="C9" s="25">
        <f>IF('登録選手'!C10&gt;0,'登録選手'!C10,"")</f>
      </c>
      <c r="D9" s="25">
        <f>IF('登録選手'!D10&gt;0,'登録選手'!D10,"")</f>
      </c>
      <c r="E9" s="26">
        <f>IF('登録選手'!G10&gt;0,'登録選手'!G10,"")</f>
      </c>
      <c r="F9" s="62">
        <f>IF('登録選手'!I10&gt;0,'登録選手'!I10,"")</f>
      </c>
      <c r="G9" s="27">
        <f>IF('登録選手'!J10&gt;0,'登録選手'!J10,"")</f>
      </c>
    </row>
    <row r="10" spans="1:7" s="33" customFormat="1" ht="21.75" customHeight="1">
      <c r="A10" s="20">
        <v>8</v>
      </c>
      <c r="B10" s="22">
        <f>IF('登録選手'!B11&gt;0,'登録選手'!B11,"")</f>
      </c>
      <c r="C10" s="25">
        <f>IF('登録選手'!C11&gt;0,'登録選手'!C11,"")</f>
      </c>
      <c r="D10" s="25">
        <f>IF('登録選手'!D11&gt;0,'登録選手'!D11,"")</f>
      </c>
      <c r="E10" s="26">
        <f>IF('登録選手'!G11&gt;0,'登録選手'!G11,"")</f>
      </c>
      <c r="F10" s="62">
        <f>IF('登録選手'!I11&gt;0,'登録選手'!I11,"")</f>
      </c>
      <c r="G10" s="27">
        <f>IF('登録選手'!J11&gt;0,'登録選手'!J11,"")</f>
      </c>
    </row>
    <row r="11" spans="1:7" s="33" customFormat="1" ht="21.75" customHeight="1">
      <c r="A11" s="20">
        <v>9</v>
      </c>
      <c r="B11" s="22">
        <f>IF('登録選手'!B12&gt;0,'登録選手'!B12,"")</f>
      </c>
      <c r="C11" s="25">
        <f>IF('登録選手'!C12&gt;0,'登録選手'!C12,"")</f>
      </c>
      <c r="D11" s="25">
        <f>IF('登録選手'!D12&gt;0,'登録選手'!D12,"")</f>
      </c>
      <c r="E11" s="26">
        <f>IF('登録選手'!G12&gt;0,'登録選手'!G12,"")</f>
      </c>
      <c r="F11" s="62">
        <f>IF('登録選手'!I12&gt;0,'登録選手'!I12,"")</f>
      </c>
      <c r="G11" s="27">
        <f>IF('登録選手'!J12&gt;0,'登録選手'!J12,"")</f>
      </c>
    </row>
    <row r="12" spans="1:7" s="33" customFormat="1" ht="21.75" customHeight="1">
      <c r="A12" s="20">
        <v>10</v>
      </c>
      <c r="B12" s="22">
        <f>IF('登録選手'!B13&gt;0,'登録選手'!B13,"")</f>
      </c>
      <c r="C12" s="25">
        <f>IF('登録選手'!C13&gt;0,'登録選手'!C13,"")</f>
      </c>
      <c r="D12" s="25">
        <f>IF('登録選手'!D13&gt;0,'登録選手'!D13,"")</f>
      </c>
      <c r="E12" s="26">
        <f>IF('登録選手'!G13&gt;0,'登録選手'!G13,"")</f>
      </c>
      <c r="F12" s="62">
        <f>IF('登録選手'!I13&gt;0,'登録選手'!I13,"")</f>
      </c>
      <c r="G12" s="27">
        <f>IF('登録選手'!J13&gt;0,'登録選手'!J13,"")</f>
      </c>
    </row>
    <row r="13" spans="1:7" s="33" customFormat="1" ht="21.75" customHeight="1">
      <c r="A13" s="20">
        <v>11</v>
      </c>
      <c r="B13" s="22">
        <f>IF('登録選手'!B14&gt;0,'登録選手'!B14,"")</f>
      </c>
      <c r="C13" s="25">
        <f>IF('登録選手'!C14&gt;0,'登録選手'!C14,"")</f>
      </c>
      <c r="D13" s="25">
        <f>IF('登録選手'!D14&gt;0,'登録選手'!D14,"")</f>
      </c>
      <c r="E13" s="26">
        <f>IF('登録選手'!G14&gt;0,'登録選手'!G14,"")</f>
      </c>
      <c r="F13" s="62">
        <f>IF('登録選手'!I14&gt;0,'登録選手'!I14,"")</f>
      </c>
      <c r="G13" s="27">
        <f>IF('登録選手'!J14&gt;0,'登録選手'!J14,"")</f>
      </c>
    </row>
    <row r="14" spans="1:7" s="33" customFormat="1" ht="21.75" customHeight="1">
      <c r="A14" s="20">
        <v>12</v>
      </c>
      <c r="B14" s="22">
        <f>IF('登録選手'!B15&gt;0,'登録選手'!B15,"")</f>
      </c>
      <c r="C14" s="25">
        <f>IF('登録選手'!C15&gt;0,'登録選手'!C15,"")</f>
      </c>
      <c r="D14" s="25">
        <f>IF('登録選手'!D15&gt;0,'登録選手'!D15,"")</f>
      </c>
      <c r="E14" s="26">
        <f>IF('登録選手'!G15&gt;0,'登録選手'!G15,"")</f>
      </c>
      <c r="F14" s="62">
        <f>IF('登録選手'!I15&gt;0,'登録選手'!I15,"")</f>
      </c>
      <c r="G14" s="27">
        <f>IF('登録選手'!J15&gt;0,'登録選手'!J15,"")</f>
      </c>
    </row>
    <row r="15" spans="1:7" s="33" customFormat="1" ht="21.75" customHeight="1">
      <c r="A15" s="20">
        <v>13</v>
      </c>
      <c r="B15" s="22">
        <f>IF('登録選手'!B16&gt;0,'登録選手'!B16,"")</f>
      </c>
      <c r="C15" s="25">
        <f>IF('登録選手'!C16&gt;0,'登録選手'!C16,"")</f>
      </c>
      <c r="D15" s="25">
        <f>IF('登録選手'!D16&gt;0,'登録選手'!D16,"")</f>
      </c>
      <c r="E15" s="26">
        <f>IF('登録選手'!G16&gt;0,'登録選手'!G16,"")</f>
      </c>
      <c r="F15" s="62">
        <f>IF('登録選手'!I16&gt;0,'登録選手'!I16,"")</f>
      </c>
      <c r="G15" s="27">
        <f>IF('登録選手'!J16&gt;0,'登録選手'!J16,"")</f>
      </c>
    </row>
    <row r="16" spans="1:7" s="33" customFormat="1" ht="21.75" customHeight="1">
      <c r="A16" s="20">
        <v>14</v>
      </c>
      <c r="B16" s="22">
        <f>IF('登録選手'!B17&gt;0,'登録選手'!B17,"")</f>
      </c>
      <c r="C16" s="25">
        <f>IF('登録選手'!C17&gt;0,'登録選手'!C17,"")</f>
      </c>
      <c r="D16" s="25">
        <f>IF('登録選手'!D17&gt;0,'登録選手'!D17,"")</f>
      </c>
      <c r="E16" s="26">
        <f>IF('登録選手'!G17&gt;0,'登録選手'!G17,"")</f>
      </c>
      <c r="F16" s="62">
        <f>IF('登録選手'!I17&gt;0,'登録選手'!I17,"")</f>
      </c>
      <c r="G16" s="27">
        <f>IF('登録選手'!J17&gt;0,'登録選手'!J17,"")</f>
      </c>
    </row>
    <row r="17" spans="1:7" s="33" customFormat="1" ht="21.75" customHeight="1">
      <c r="A17" s="20">
        <v>15</v>
      </c>
      <c r="B17" s="22">
        <f>IF('登録選手'!B18&gt;0,'登録選手'!B18,"")</f>
      </c>
      <c r="C17" s="25">
        <f>IF('登録選手'!C18&gt;0,'登録選手'!C18,"")</f>
      </c>
      <c r="D17" s="25">
        <f>IF('登録選手'!D18&gt;0,'登録選手'!D18,"")</f>
      </c>
      <c r="E17" s="26">
        <f>IF('登録選手'!G18&gt;0,'登録選手'!G18,"")</f>
      </c>
      <c r="F17" s="62">
        <f>IF('登録選手'!I18&gt;0,'登録選手'!I18,"")</f>
      </c>
      <c r="G17" s="27">
        <f>IF('登録選手'!J18&gt;0,'登録選手'!J18,"")</f>
      </c>
    </row>
    <row r="18" spans="1:7" s="33" customFormat="1" ht="21.75" customHeight="1">
      <c r="A18" s="20">
        <v>16</v>
      </c>
      <c r="B18" s="22">
        <f>IF('登録選手'!B19&gt;0,'登録選手'!B19,"")</f>
      </c>
      <c r="C18" s="25">
        <f>IF('登録選手'!C19&gt;0,'登録選手'!C19,"")</f>
      </c>
      <c r="D18" s="25">
        <f>IF('登録選手'!D19&gt;0,'登録選手'!D19,"")</f>
      </c>
      <c r="E18" s="26">
        <f>IF('登録選手'!G19&gt;0,'登録選手'!G19,"")</f>
      </c>
      <c r="F18" s="62">
        <f>IF('登録選手'!I19&gt;0,'登録選手'!I19,"")</f>
      </c>
      <c r="G18" s="27">
        <f>IF('登録選手'!J19&gt;0,'登録選手'!J19,"")</f>
      </c>
    </row>
    <row r="19" spans="1:7" s="33" customFormat="1" ht="21.75" customHeight="1">
      <c r="A19" s="20">
        <v>17</v>
      </c>
      <c r="B19" s="22">
        <f>IF('登録選手'!B20&gt;0,'登録選手'!B20,"")</f>
      </c>
      <c r="C19" s="25">
        <f>IF('登録選手'!C20&gt;0,'登録選手'!C20,"")</f>
      </c>
      <c r="D19" s="25">
        <f>IF('登録選手'!D20&gt;0,'登録選手'!D20,"")</f>
      </c>
      <c r="E19" s="26">
        <f>IF('登録選手'!G20&gt;0,'登録選手'!G20,"")</f>
      </c>
      <c r="F19" s="62">
        <f>IF('登録選手'!I20&gt;0,'登録選手'!I20,"")</f>
      </c>
      <c r="G19" s="27">
        <f>IF('登録選手'!J20&gt;0,'登録選手'!J20,"")</f>
      </c>
    </row>
    <row r="20" spans="1:7" s="33" customFormat="1" ht="21.75" customHeight="1">
      <c r="A20" s="20">
        <v>18</v>
      </c>
      <c r="B20" s="22">
        <f>IF('登録選手'!B21&gt;0,'登録選手'!B21,"")</f>
      </c>
      <c r="C20" s="25">
        <f>IF('登録選手'!C21&gt;0,'登録選手'!C21,"")</f>
      </c>
      <c r="D20" s="25">
        <f>IF('登録選手'!D21&gt;0,'登録選手'!D21,"")</f>
      </c>
      <c r="E20" s="26">
        <f>IF('登録選手'!G21&gt;0,'登録選手'!G21,"")</f>
      </c>
      <c r="F20" s="62">
        <f>IF('登録選手'!I21&gt;0,'登録選手'!I21,"")</f>
      </c>
      <c r="G20" s="27">
        <f>IF('登録選手'!J21&gt;0,'登録選手'!J21,"")</f>
      </c>
    </row>
    <row r="21" spans="1:7" s="33" customFormat="1" ht="21.75" customHeight="1">
      <c r="A21" s="20">
        <v>19</v>
      </c>
      <c r="B21" s="22">
        <f>IF('登録選手'!B22&gt;0,'登録選手'!B22,"")</f>
      </c>
      <c r="C21" s="25">
        <f>IF('登録選手'!C22&gt;0,'登録選手'!C22,"")</f>
      </c>
      <c r="D21" s="25">
        <f>IF('登録選手'!D22&gt;0,'登録選手'!D22,"")</f>
      </c>
      <c r="E21" s="26">
        <f>IF('登録選手'!G22&gt;0,'登録選手'!G22,"")</f>
      </c>
      <c r="F21" s="62">
        <f>IF('登録選手'!I22&gt;0,'登録選手'!I22,"")</f>
      </c>
      <c r="G21" s="27">
        <f>IF('登録選手'!J22&gt;0,'登録選手'!J22,"")</f>
      </c>
    </row>
    <row r="22" spans="1:7" s="33" customFormat="1" ht="21.75" customHeight="1">
      <c r="A22" s="20">
        <v>20</v>
      </c>
      <c r="B22" s="22">
        <f>IF('登録選手'!B23&gt;0,'登録選手'!B23,"")</f>
      </c>
      <c r="C22" s="25">
        <f>IF('登録選手'!C23&gt;0,'登録選手'!C23,"")</f>
      </c>
      <c r="D22" s="25">
        <f>IF('登録選手'!D23&gt;0,'登録選手'!D23,"")</f>
      </c>
      <c r="E22" s="26">
        <f>IF('登録選手'!G23&gt;0,'登録選手'!G23,"")</f>
      </c>
      <c r="F22" s="62">
        <f>IF('登録選手'!I23&gt;0,'登録選手'!I23,"")</f>
      </c>
      <c r="G22" s="27">
        <f>IF('登録選手'!J23&gt;0,'登録選手'!J23,"")</f>
      </c>
    </row>
    <row r="23" spans="1:7" s="33" customFormat="1" ht="21.75" customHeight="1">
      <c r="A23" s="20">
        <v>21</v>
      </c>
      <c r="B23" s="22">
        <f>IF('登録選手'!B24&gt;0,'登録選手'!B24,"")</f>
      </c>
      <c r="C23" s="25">
        <f>IF('登録選手'!C24&gt;0,'登録選手'!C24,"")</f>
      </c>
      <c r="D23" s="25">
        <f>IF('登録選手'!D24&gt;0,'登録選手'!D24,"")</f>
      </c>
      <c r="E23" s="26">
        <f>IF('登録選手'!G24&gt;0,'登録選手'!G24,"")</f>
      </c>
      <c r="F23" s="62">
        <f>IF('登録選手'!I24&gt;0,'登録選手'!I24,"")</f>
      </c>
      <c r="G23" s="27">
        <f>IF('登録選手'!J24&gt;0,'登録選手'!J24,"")</f>
      </c>
    </row>
    <row r="24" spans="1:7" s="33" customFormat="1" ht="21.75" customHeight="1">
      <c r="A24" s="20">
        <v>22</v>
      </c>
      <c r="B24" s="22">
        <f>IF('登録選手'!B25&gt;0,'登録選手'!B25,"")</f>
      </c>
      <c r="C24" s="25">
        <f>IF('登録選手'!C25&gt;0,'登録選手'!C25,"")</f>
      </c>
      <c r="D24" s="25">
        <f>IF('登録選手'!D25&gt;0,'登録選手'!D25,"")</f>
      </c>
      <c r="E24" s="26">
        <f>IF('登録選手'!G25&gt;0,'登録選手'!G25,"")</f>
      </c>
      <c r="F24" s="62">
        <f>IF('登録選手'!I25&gt;0,'登録選手'!I25,"")</f>
      </c>
      <c r="G24" s="27">
        <f>IF('登録選手'!J25&gt;0,'登録選手'!J25,"")</f>
      </c>
    </row>
    <row r="25" spans="1:7" s="33" customFormat="1" ht="21.75" customHeight="1">
      <c r="A25" s="20">
        <v>23</v>
      </c>
      <c r="B25" s="22">
        <f>IF('登録選手'!B26&gt;0,'登録選手'!B26,"")</f>
      </c>
      <c r="C25" s="25">
        <f>IF('登録選手'!C26&gt;0,'登録選手'!C26,"")</f>
      </c>
      <c r="D25" s="25">
        <f>IF('登録選手'!D26&gt;0,'登録選手'!D26,"")</f>
      </c>
      <c r="E25" s="26">
        <f>IF('登録選手'!G26&gt;0,'登録選手'!G26,"")</f>
      </c>
      <c r="F25" s="62">
        <f>IF('登録選手'!I26&gt;0,'登録選手'!I26,"")</f>
      </c>
      <c r="G25" s="27">
        <f>IF('登録選手'!J26&gt;0,'登録選手'!J26,"")</f>
      </c>
    </row>
    <row r="26" spans="1:7" s="33" customFormat="1" ht="21.75" customHeight="1">
      <c r="A26" s="20">
        <v>24</v>
      </c>
      <c r="B26" s="22">
        <f>IF('登録選手'!B27&gt;0,'登録選手'!B27,"")</f>
      </c>
      <c r="C26" s="25">
        <f>IF('登録選手'!C27&gt;0,'登録選手'!C27,"")</f>
      </c>
      <c r="D26" s="25">
        <f>IF('登録選手'!D27&gt;0,'登録選手'!D27,"")</f>
      </c>
      <c r="E26" s="26">
        <f>IF('登録選手'!G27&gt;0,'登録選手'!G27,"")</f>
      </c>
      <c r="F26" s="62">
        <f>IF('登録選手'!I27&gt;0,'登録選手'!I27,"")</f>
      </c>
      <c r="G26" s="27">
        <f>IF('登録選手'!J27&gt;0,'登録選手'!J27,"")</f>
      </c>
    </row>
    <row r="27" spans="1:7" s="33" customFormat="1" ht="21.75" customHeight="1">
      <c r="A27" s="20">
        <v>25</v>
      </c>
      <c r="B27" s="22">
        <f>IF('登録選手'!B28&gt;0,'登録選手'!B28,"")</f>
      </c>
      <c r="C27" s="25">
        <f>IF('登録選手'!C28&gt;0,'登録選手'!C28,"")</f>
      </c>
      <c r="D27" s="25">
        <f>IF('登録選手'!D28&gt;0,'登録選手'!D28,"")</f>
      </c>
      <c r="E27" s="26">
        <f>IF('登録選手'!G28&gt;0,'登録選手'!G28,"")</f>
      </c>
      <c r="F27" s="62">
        <f>IF('登録選手'!I28&gt;0,'登録選手'!I28,"")</f>
      </c>
      <c r="G27" s="27">
        <f>IF('登録選手'!J28&gt;0,'登録選手'!J28,"")</f>
      </c>
    </row>
    <row r="28" spans="1:7" s="33" customFormat="1" ht="21.75" customHeight="1">
      <c r="A28" s="20">
        <v>26</v>
      </c>
      <c r="B28" s="22">
        <f>IF('登録選手'!B29&gt;0,'登録選手'!B29,"")</f>
      </c>
      <c r="C28" s="25">
        <f>IF('登録選手'!C29&gt;0,'登録選手'!C29,"")</f>
      </c>
      <c r="D28" s="25">
        <f>IF('登録選手'!D29&gt;0,'登録選手'!D29,"")</f>
      </c>
      <c r="E28" s="26">
        <f>IF('登録選手'!G29&gt;0,'登録選手'!G29,"")</f>
      </c>
      <c r="F28" s="62">
        <f>IF('登録選手'!I29&gt;0,'登録選手'!I29,"")</f>
      </c>
      <c r="G28" s="27">
        <f>IF('登録選手'!J29&gt;0,'登録選手'!J29,"")</f>
      </c>
    </row>
    <row r="29" spans="1:7" s="33" customFormat="1" ht="21.75" customHeight="1">
      <c r="A29" s="20">
        <v>27</v>
      </c>
      <c r="B29" s="22">
        <f>IF('登録選手'!B30&gt;0,'登録選手'!B30,"")</f>
      </c>
      <c r="C29" s="25">
        <f>IF('登録選手'!C30&gt;0,'登録選手'!C30,"")</f>
      </c>
      <c r="D29" s="25">
        <f>IF('登録選手'!D30&gt;0,'登録選手'!D30,"")</f>
      </c>
      <c r="E29" s="26">
        <f>IF('登録選手'!G30&gt;0,'登録選手'!G30,"")</f>
      </c>
      <c r="F29" s="62">
        <f>IF('登録選手'!I30&gt;0,'登録選手'!I30,"")</f>
      </c>
      <c r="G29" s="27">
        <f>IF('登録選手'!J30&gt;0,'登録選手'!J30,"")</f>
      </c>
    </row>
    <row r="30" spans="1:7" s="33" customFormat="1" ht="21.75" customHeight="1">
      <c r="A30" s="20">
        <v>28</v>
      </c>
      <c r="B30" s="22">
        <f>IF('登録選手'!B31&gt;0,'登録選手'!B31,"")</f>
      </c>
      <c r="C30" s="25">
        <f>IF('登録選手'!C31&gt;0,'登録選手'!C31,"")</f>
      </c>
      <c r="D30" s="25">
        <f>IF('登録選手'!D31&gt;0,'登録選手'!D31,"")</f>
      </c>
      <c r="E30" s="26">
        <f>IF('登録選手'!G31&gt;0,'登録選手'!G31,"")</f>
      </c>
      <c r="F30" s="62">
        <f>IF('登録選手'!I31&gt;0,'登録選手'!I31,"")</f>
      </c>
      <c r="G30" s="27">
        <f>IF('登録選手'!J31&gt;0,'登録選手'!J31,"")</f>
      </c>
    </row>
    <row r="31" spans="1:7" s="33" customFormat="1" ht="21.75" customHeight="1">
      <c r="A31" s="20">
        <v>29</v>
      </c>
      <c r="B31" s="22">
        <f>IF('登録選手'!B32&gt;0,'登録選手'!B32,"")</f>
      </c>
      <c r="C31" s="25">
        <f>IF('登録選手'!C32&gt;0,'登録選手'!C32,"")</f>
      </c>
      <c r="D31" s="25">
        <f>IF('登録選手'!D32&gt;0,'登録選手'!D32,"")</f>
      </c>
      <c r="E31" s="26">
        <f>IF('登録選手'!G32&gt;0,'登録選手'!G32,"")</f>
      </c>
      <c r="F31" s="62">
        <f>IF('登録選手'!I32&gt;0,'登録選手'!I32,"")</f>
      </c>
      <c r="G31" s="27">
        <f>IF('登録選手'!J32&gt;0,'登録選手'!J32,"")</f>
      </c>
    </row>
    <row r="32" spans="1:7" s="33" customFormat="1" ht="21.75" customHeight="1">
      <c r="A32" s="20">
        <v>30</v>
      </c>
      <c r="B32" s="22">
        <f>IF('登録選手'!B33&gt;0,'登録選手'!B33,"")</f>
      </c>
      <c r="C32" s="25">
        <f>IF('登録選手'!C33&gt;0,'登録選手'!C33,"")</f>
      </c>
      <c r="D32" s="25">
        <f>IF('登録選手'!D33&gt;0,'登録選手'!D33,"")</f>
      </c>
      <c r="E32" s="26">
        <f>IF('登録選手'!G33&gt;0,'登録選手'!G33,"")</f>
      </c>
      <c r="F32" s="62">
        <f>IF('登録選手'!I33&gt;0,'登録選手'!I33,"")</f>
      </c>
      <c r="G32" s="27">
        <f>IF('登録選手'!J33&gt;0,'登録選手'!J33,"")</f>
      </c>
    </row>
    <row r="33" spans="1:7" s="33" customFormat="1" ht="21.75" customHeight="1">
      <c r="A33" s="20">
        <v>31</v>
      </c>
      <c r="B33" s="22">
        <f>IF('登録選手'!B34&gt;0,'登録選手'!B34,"")</f>
      </c>
      <c r="C33" s="25">
        <f>IF('登録選手'!C34&gt;0,'登録選手'!C34,"")</f>
      </c>
      <c r="D33" s="25">
        <f>IF('登録選手'!D34&gt;0,'登録選手'!D34,"")</f>
      </c>
      <c r="E33" s="26">
        <f>IF('登録選手'!G34&gt;0,'登録選手'!G34,"")</f>
      </c>
      <c r="F33" s="62">
        <f>IF('登録選手'!I34&gt;0,'登録選手'!I34,"")</f>
      </c>
      <c r="G33" s="27">
        <f>IF('登録選手'!J34&gt;0,'登録選手'!J34,"")</f>
      </c>
    </row>
    <row r="34" spans="1:7" s="33" customFormat="1" ht="21.75" customHeight="1">
      <c r="A34" s="20">
        <v>32</v>
      </c>
      <c r="B34" s="22">
        <f>IF('登録選手'!B35&gt;0,'登録選手'!B35,"")</f>
      </c>
      <c r="C34" s="25">
        <f>IF('登録選手'!C35&gt;0,'登録選手'!C35,"")</f>
      </c>
      <c r="D34" s="25">
        <f>IF('登録選手'!D35&gt;0,'登録選手'!D35,"")</f>
      </c>
      <c r="E34" s="26">
        <f>IF('登録選手'!G35&gt;0,'登録選手'!G35,"")</f>
      </c>
      <c r="F34" s="62">
        <f>IF('登録選手'!I35&gt;0,'登録選手'!I35,"")</f>
      </c>
      <c r="G34" s="27">
        <f>IF('登録選手'!J35&gt;0,'登録選手'!J35,"")</f>
      </c>
    </row>
    <row r="35" spans="1:7" s="33" customFormat="1" ht="21.75" customHeight="1">
      <c r="A35" s="20">
        <v>33</v>
      </c>
      <c r="B35" s="22">
        <f>IF('登録選手'!B36&gt;0,'登録選手'!B36,"")</f>
      </c>
      <c r="C35" s="25">
        <f>IF('登録選手'!C36&gt;0,'登録選手'!C36,"")</f>
      </c>
      <c r="D35" s="25">
        <f>IF('登録選手'!D36&gt;0,'登録選手'!D36,"")</f>
      </c>
      <c r="E35" s="26">
        <f>IF('登録選手'!G36&gt;0,'登録選手'!G36,"")</f>
      </c>
      <c r="F35" s="62">
        <f>IF('登録選手'!I36&gt;0,'登録選手'!I36,"")</f>
      </c>
      <c r="G35" s="27">
        <f>IF('登録選手'!J36&gt;0,'登録選手'!J36,"")</f>
      </c>
    </row>
    <row r="36" spans="1:7" s="33" customFormat="1" ht="21.75" customHeight="1">
      <c r="A36" s="20">
        <v>34</v>
      </c>
      <c r="B36" s="22">
        <f>IF('登録選手'!B37&gt;0,'登録選手'!B37,"")</f>
      </c>
      <c r="C36" s="25">
        <f>IF('登録選手'!C37&gt;0,'登録選手'!C37,"")</f>
      </c>
      <c r="D36" s="25">
        <f>IF('登録選手'!D37&gt;0,'登録選手'!D37,"")</f>
      </c>
      <c r="E36" s="26">
        <f>IF('登録選手'!G37&gt;0,'登録選手'!G37,"")</f>
      </c>
      <c r="F36" s="62">
        <f>IF('登録選手'!I37&gt;0,'登録選手'!I37,"")</f>
      </c>
      <c r="G36" s="27">
        <f>IF('登録選手'!J37&gt;0,'登録選手'!J37,"")</f>
      </c>
    </row>
    <row r="37" spans="1:7" s="33" customFormat="1" ht="21.75" customHeight="1">
      <c r="A37" s="20">
        <v>35</v>
      </c>
      <c r="B37" s="22">
        <f>IF('登録選手'!B38&gt;0,'登録選手'!B38,"")</f>
      </c>
      <c r="C37" s="25">
        <f>IF('登録選手'!C38&gt;0,'登録選手'!C38,"")</f>
      </c>
      <c r="D37" s="25">
        <f>IF('登録選手'!D38&gt;0,'登録選手'!D38,"")</f>
      </c>
      <c r="E37" s="26">
        <f>IF('登録選手'!G38&gt;0,'登録選手'!G38,"")</f>
      </c>
      <c r="F37" s="62">
        <f>IF('登録選手'!I38&gt;0,'登録選手'!I38,"")</f>
      </c>
      <c r="G37" s="27">
        <f>IF('登録選手'!J38&gt;0,'登録選手'!J38,"")</f>
      </c>
    </row>
    <row r="38" spans="1:7" s="33" customFormat="1" ht="21.75" customHeight="1">
      <c r="A38" s="20">
        <v>36</v>
      </c>
      <c r="B38" s="22">
        <f>IF('登録選手'!B39&gt;0,'登録選手'!B39,"")</f>
      </c>
      <c r="C38" s="25">
        <f>IF('登録選手'!C39&gt;0,'登録選手'!C39,"")</f>
      </c>
      <c r="D38" s="25">
        <f>IF('登録選手'!D39&gt;0,'登録選手'!D39,"")</f>
      </c>
      <c r="E38" s="26">
        <f>IF('登録選手'!G39&gt;0,'登録選手'!G39,"")</f>
      </c>
      <c r="F38" s="62">
        <f>IF('登録選手'!I39&gt;0,'登録選手'!I39,"")</f>
      </c>
      <c r="G38" s="27">
        <f>IF('登録選手'!J39&gt;0,'登録選手'!J39,"")</f>
      </c>
    </row>
    <row r="39" spans="1:7" s="33" customFormat="1" ht="21.75" customHeight="1">
      <c r="A39" s="20">
        <v>37</v>
      </c>
      <c r="B39" s="22">
        <f>IF('登録選手'!B40&gt;0,'登録選手'!B40,"")</f>
      </c>
      <c r="C39" s="25">
        <f>IF('登録選手'!C40&gt;0,'登録選手'!C40,"")</f>
      </c>
      <c r="D39" s="25">
        <f>IF('登録選手'!D40&gt;0,'登録選手'!D40,"")</f>
      </c>
      <c r="E39" s="26">
        <f>IF('登録選手'!G40&gt;0,'登録選手'!G40,"")</f>
      </c>
      <c r="F39" s="62">
        <f>IF('登録選手'!I40&gt;0,'登録選手'!I40,"")</f>
      </c>
      <c r="G39" s="27">
        <f>IF('登録選手'!J40&gt;0,'登録選手'!J40,"")</f>
      </c>
    </row>
    <row r="40" spans="1:7" s="33" customFormat="1" ht="21.75" customHeight="1">
      <c r="A40" s="20">
        <v>38</v>
      </c>
      <c r="B40" s="22">
        <f>IF('登録選手'!B41&gt;0,'登録選手'!B41,"")</f>
      </c>
      <c r="C40" s="25">
        <f>IF('登録選手'!C41&gt;0,'登録選手'!C41,"")</f>
      </c>
      <c r="D40" s="25">
        <f>IF('登録選手'!D41&gt;0,'登録選手'!D41,"")</f>
      </c>
      <c r="E40" s="26">
        <f>IF('登録選手'!G41&gt;0,'登録選手'!G41,"")</f>
      </c>
      <c r="F40" s="62">
        <f>IF('登録選手'!I41&gt;0,'登録選手'!I41,"")</f>
      </c>
      <c r="G40" s="27">
        <f>IF('登録選手'!J41&gt;0,'登録選手'!J41,"")</f>
      </c>
    </row>
    <row r="41" spans="1:7" s="33" customFormat="1" ht="21.75" customHeight="1">
      <c r="A41" s="20">
        <v>39</v>
      </c>
      <c r="B41" s="22">
        <f>IF('登録選手'!B42&gt;0,'登録選手'!B42,"")</f>
      </c>
      <c r="C41" s="25">
        <f>IF('登録選手'!C42&gt;0,'登録選手'!C42,"")</f>
      </c>
      <c r="D41" s="25">
        <f>IF('登録選手'!D42&gt;0,'登録選手'!D42,"")</f>
      </c>
      <c r="E41" s="26">
        <f>IF('登録選手'!G42&gt;0,'登録選手'!G42,"")</f>
      </c>
      <c r="F41" s="62">
        <f>IF('登録選手'!I42&gt;0,'登録選手'!I42,"")</f>
      </c>
      <c r="G41" s="27">
        <f>IF('登録選手'!J42&gt;0,'登録選手'!J42,"")</f>
      </c>
    </row>
    <row r="42" spans="1:7" s="33" customFormat="1" ht="21.75" customHeight="1">
      <c r="A42" s="20">
        <v>40</v>
      </c>
      <c r="B42" s="22">
        <f>IF('登録選手'!B43&gt;0,'登録選手'!B43,"")</f>
      </c>
      <c r="C42" s="25">
        <f>IF('登録選手'!C43&gt;0,'登録選手'!C43,"")</f>
      </c>
      <c r="D42" s="25">
        <f>IF('登録選手'!D43&gt;0,'登録選手'!D43,"")</f>
      </c>
      <c r="E42" s="26">
        <f>IF('登録選手'!G43&gt;0,'登録選手'!G43,"")</f>
      </c>
      <c r="F42" s="62">
        <f>IF('登録選手'!I43&gt;0,'登録選手'!I43,"")</f>
      </c>
      <c r="G42" s="27">
        <f>IF('登録選手'!J43&gt;0,'登録選手'!J43,"")</f>
      </c>
    </row>
    <row r="43" spans="1:7" s="33" customFormat="1" ht="21.75" customHeight="1">
      <c r="A43" s="20">
        <v>41</v>
      </c>
      <c r="B43" s="22">
        <f>IF('登録選手'!B44&gt;0,'登録選手'!B44,"")</f>
      </c>
      <c r="C43" s="25">
        <f>IF('登録選手'!C44&gt;0,'登録選手'!C44,"")</f>
      </c>
      <c r="D43" s="25">
        <f>IF('登録選手'!D44&gt;0,'登録選手'!D44,"")</f>
      </c>
      <c r="E43" s="26">
        <f>IF('登録選手'!G44&gt;0,'登録選手'!G44,"")</f>
      </c>
      <c r="F43" s="62">
        <f>IF('登録選手'!I44&gt;0,'登録選手'!I44,"")</f>
      </c>
      <c r="G43" s="27">
        <f>IF('登録選手'!J44&gt;0,'登録選手'!J44,"")</f>
      </c>
    </row>
    <row r="44" spans="1:7" s="33" customFormat="1" ht="21.75" customHeight="1">
      <c r="A44" s="20">
        <v>42</v>
      </c>
      <c r="B44" s="22">
        <f>IF('登録選手'!B45&gt;0,'登録選手'!B45,"")</f>
      </c>
      <c r="C44" s="25">
        <f>IF('登録選手'!C45&gt;0,'登録選手'!C45,"")</f>
      </c>
      <c r="D44" s="25">
        <f>IF('登録選手'!D45&gt;0,'登録選手'!D45,"")</f>
      </c>
      <c r="E44" s="26">
        <f>IF('登録選手'!G45&gt;0,'登録選手'!G45,"")</f>
      </c>
      <c r="F44" s="62">
        <f>IF('登録選手'!I45&gt;0,'登録選手'!I45,"")</f>
      </c>
      <c r="G44" s="27">
        <f>IF('登録選手'!J45&gt;0,'登録選手'!J45,"")</f>
      </c>
    </row>
    <row r="45" spans="1:7" s="33" customFormat="1" ht="21.75" customHeight="1">
      <c r="A45" s="20">
        <v>43</v>
      </c>
      <c r="B45" s="22">
        <f>IF('登録選手'!B46&gt;0,'登録選手'!B46,"")</f>
      </c>
      <c r="C45" s="25">
        <f>IF('登録選手'!C46&gt;0,'登録選手'!C46,"")</f>
      </c>
      <c r="D45" s="25">
        <f>IF('登録選手'!D46&gt;0,'登録選手'!D46,"")</f>
      </c>
      <c r="E45" s="26">
        <f>IF('登録選手'!G46&gt;0,'登録選手'!G46,"")</f>
      </c>
      <c r="F45" s="62">
        <f>IF('登録選手'!I46&gt;0,'登録選手'!I46,"")</f>
      </c>
      <c r="G45" s="27">
        <f>IF('登録選手'!J46&gt;0,'登録選手'!J46,"")</f>
      </c>
    </row>
    <row r="46" spans="1:7" s="33" customFormat="1" ht="21.75" customHeight="1">
      <c r="A46" s="20">
        <v>44</v>
      </c>
      <c r="B46" s="22">
        <f>IF('登録選手'!B47&gt;0,'登録選手'!B47,"")</f>
      </c>
      <c r="C46" s="25">
        <f>IF('登録選手'!C47&gt;0,'登録選手'!C47,"")</f>
      </c>
      <c r="D46" s="25">
        <f>IF('登録選手'!D47&gt;0,'登録選手'!D47,"")</f>
      </c>
      <c r="E46" s="26">
        <f>IF('登録選手'!G47&gt;0,'登録選手'!G47,"")</f>
      </c>
      <c r="F46" s="62">
        <f>IF('登録選手'!I47&gt;0,'登録選手'!I47,"")</f>
      </c>
      <c r="G46" s="27">
        <f>IF('登録選手'!J47&gt;0,'登録選手'!J47,"")</f>
      </c>
    </row>
    <row r="47" spans="1:7" s="33" customFormat="1" ht="21.75" customHeight="1">
      <c r="A47" s="20">
        <v>45</v>
      </c>
      <c r="B47" s="22">
        <f>IF('登録選手'!B48&gt;0,'登録選手'!B48,"")</f>
      </c>
      <c r="C47" s="25">
        <f>IF('登録選手'!C48&gt;0,'登録選手'!C48,"")</f>
      </c>
      <c r="D47" s="25">
        <f>IF('登録選手'!D48&gt;0,'登録選手'!D48,"")</f>
      </c>
      <c r="E47" s="26">
        <f>IF('登録選手'!G48&gt;0,'登録選手'!G48,"")</f>
      </c>
      <c r="F47" s="62">
        <f>IF('登録選手'!I48&gt;0,'登録選手'!I48,"")</f>
      </c>
      <c r="G47" s="27">
        <f>IF('登録選手'!J48&gt;0,'登録選手'!J48,"")</f>
      </c>
    </row>
    <row r="48" spans="1:7" s="33" customFormat="1" ht="21.75" customHeight="1">
      <c r="A48" s="20">
        <v>46</v>
      </c>
      <c r="B48" s="22">
        <f>IF('登録選手'!B49&gt;0,'登録選手'!B49,"")</f>
      </c>
      <c r="C48" s="25">
        <f>IF('登録選手'!C49&gt;0,'登録選手'!C49,"")</f>
      </c>
      <c r="D48" s="25">
        <f>IF('登録選手'!D49&gt;0,'登録選手'!D49,"")</f>
      </c>
      <c r="E48" s="26">
        <f>IF('登録選手'!G49&gt;0,'登録選手'!G49,"")</f>
      </c>
      <c r="F48" s="62">
        <f>IF('登録選手'!I49&gt;0,'登録選手'!I49,"")</f>
      </c>
      <c r="G48" s="27">
        <f>IF('登録選手'!J49&gt;0,'登録選手'!J49,"")</f>
      </c>
    </row>
    <row r="49" spans="1:7" s="33" customFormat="1" ht="21.75" customHeight="1">
      <c r="A49" s="20">
        <v>47</v>
      </c>
      <c r="B49" s="22">
        <f>IF('登録選手'!B50&gt;0,'登録選手'!B50,"")</f>
      </c>
      <c r="C49" s="25">
        <f>IF('登録選手'!C50&gt;0,'登録選手'!C50,"")</f>
      </c>
      <c r="D49" s="25">
        <f>IF('登録選手'!D50&gt;0,'登録選手'!D50,"")</f>
      </c>
      <c r="E49" s="26">
        <f>IF('登録選手'!G50&gt;0,'登録選手'!G50,"")</f>
      </c>
      <c r="F49" s="62">
        <f>IF('登録選手'!I50&gt;0,'登録選手'!I50,"")</f>
      </c>
      <c r="G49" s="27">
        <f>IF('登録選手'!J50&gt;0,'登録選手'!J50,"")</f>
      </c>
    </row>
    <row r="50" spans="1:7" s="33" customFormat="1" ht="21.75" customHeight="1">
      <c r="A50" s="20">
        <v>48</v>
      </c>
      <c r="B50" s="22">
        <f>IF('登録選手'!B51&gt;0,'登録選手'!B51,"")</f>
      </c>
      <c r="C50" s="25">
        <f>IF('登録選手'!C51&gt;0,'登録選手'!C51,"")</f>
      </c>
      <c r="D50" s="25">
        <f>IF('登録選手'!D51&gt;0,'登録選手'!D51,"")</f>
      </c>
      <c r="E50" s="26">
        <f>IF('登録選手'!G51&gt;0,'登録選手'!G51,"")</f>
      </c>
      <c r="F50" s="62">
        <f>IF('登録選手'!I51&gt;0,'登録選手'!I51,"")</f>
      </c>
      <c r="G50" s="27">
        <f>IF('登録選手'!J51&gt;0,'登録選手'!J51,"")</f>
      </c>
    </row>
    <row r="51" spans="1:7" s="33" customFormat="1" ht="21.75" customHeight="1">
      <c r="A51" s="20">
        <v>49</v>
      </c>
      <c r="B51" s="22">
        <f>IF('登録選手'!B52&gt;0,'登録選手'!B52,"")</f>
      </c>
      <c r="C51" s="25">
        <f>IF('登録選手'!C52&gt;0,'登録選手'!C52,"")</f>
      </c>
      <c r="D51" s="25">
        <f>IF('登録選手'!D52&gt;0,'登録選手'!D52,"")</f>
      </c>
      <c r="E51" s="26">
        <f>IF('登録選手'!G52&gt;0,'登録選手'!G52,"")</f>
      </c>
      <c r="F51" s="62">
        <f>IF('登録選手'!I52&gt;0,'登録選手'!I52,"")</f>
      </c>
      <c r="G51" s="27">
        <f>IF('登録選手'!J52&gt;0,'登録選手'!J52,"")</f>
      </c>
    </row>
    <row r="52" spans="1:7" s="33" customFormat="1" ht="21.75" customHeight="1">
      <c r="A52" s="20">
        <v>50</v>
      </c>
      <c r="B52" s="22">
        <f>IF('登録選手'!B53&gt;0,'登録選手'!B53,"")</f>
      </c>
      <c r="C52" s="25">
        <f>IF('登録選手'!C53&gt;0,'登録選手'!C53,"")</f>
      </c>
      <c r="D52" s="25">
        <f>IF('登録選手'!D53&gt;0,'登録選手'!D53,"")</f>
      </c>
      <c r="E52" s="26">
        <f>IF('登録選手'!G53&gt;0,'登録選手'!G53,"")</f>
      </c>
      <c r="F52" s="62">
        <f>IF('登録選手'!I53&gt;0,'登録選手'!I53,"")</f>
      </c>
      <c r="G52" s="27">
        <f>IF('登録選手'!J53&gt;0,'登録選手'!J53,"")</f>
      </c>
    </row>
    <row r="53" spans="1:7" s="33" customFormat="1" ht="21.75" customHeight="1">
      <c r="A53" s="20">
        <v>51</v>
      </c>
      <c r="B53" s="22">
        <f>IF('登録選手'!B54&gt;0,'登録選手'!B54,"")</f>
      </c>
      <c r="C53" s="25">
        <f>IF('登録選手'!C54&gt;0,'登録選手'!C54,"")</f>
      </c>
      <c r="D53" s="25">
        <f>IF('登録選手'!D54&gt;0,'登録選手'!D54,"")</f>
      </c>
      <c r="E53" s="26">
        <f>IF('登録選手'!G54&gt;0,'登録選手'!G54,"")</f>
      </c>
      <c r="F53" s="62">
        <f>IF('登録選手'!I54&gt;0,'登録選手'!I54,"")</f>
      </c>
      <c r="G53" s="27">
        <f>IF('登録選手'!J54&gt;0,'登録選手'!J54,"")</f>
      </c>
    </row>
    <row r="54" spans="1:7" s="33" customFormat="1" ht="21.75" customHeight="1">
      <c r="A54" s="20">
        <v>52</v>
      </c>
      <c r="B54" s="22">
        <f>IF('登録選手'!B55&gt;0,'登録選手'!B55,"")</f>
      </c>
      <c r="C54" s="25">
        <f>IF('登録選手'!C55&gt;0,'登録選手'!C55,"")</f>
      </c>
      <c r="D54" s="25">
        <f>IF('登録選手'!D55&gt;0,'登録選手'!D55,"")</f>
      </c>
      <c r="E54" s="26">
        <f>IF('登録選手'!G55&gt;0,'登録選手'!G55,"")</f>
      </c>
      <c r="F54" s="62">
        <f>IF('登録選手'!I55&gt;0,'登録選手'!I55,"")</f>
      </c>
      <c r="G54" s="27">
        <f>IF('登録選手'!J55&gt;0,'登録選手'!J55,"")</f>
      </c>
    </row>
    <row r="55" spans="1:7" s="33" customFormat="1" ht="21.75" customHeight="1">
      <c r="A55" s="20">
        <v>53</v>
      </c>
      <c r="B55" s="22">
        <f>IF('登録選手'!B56&gt;0,'登録選手'!B56,"")</f>
      </c>
      <c r="C55" s="25">
        <f>IF('登録選手'!C56&gt;0,'登録選手'!C56,"")</f>
      </c>
      <c r="D55" s="25">
        <f>IF('登録選手'!D56&gt;0,'登録選手'!D56,"")</f>
      </c>
      <c r="E55" s="26">
        <f>IF('登録選手'!G56&gt;0,'登録選手'!G56,"")</f>
      </c>
      <c r="F55" s="62">
        <f>IF('登録選手'!I56&gt;0,'登録選手'!I56,"")</f>
      </c>
      <c r="G55" s="27">
        <f>IF('登録選手'!J56&gt;0,'登録選手'!J56,"")</f>
      </c>
    </row>
    <row r="56" spans="1:7" s="33" customFormat="1" ht="21.75" customHeight="1">
      <c r="A56" s="20">
        <v>54</v>
      </c>
      <c r="B56" s="22">
        <f>IF('登録選手'!B57&gt;0,'登録選手'!B57,"")</f>
      </c>
      <c r="C56" s="25">
        <f>IF('登録選手'!C57&gt;0,'登録選手'!C57,"")</f>
      </c>
      <c r="D56" s="25">
        <f>IF('登録選手'!D57&gt;0,'登録選手'!D57,"")</f>
      </c>
      <c r="E56" s="26">
        <f>IF('登録選手'!G57&gt;0,'登録選手'!G57,"")</f>
      </c>
      <c r="F56" s="62">
        <f>IF('登録選手'!I57&gt;0,'登録選手'!I57,"")</f>
      </c>
      <c r="G56" s="27">
        <f>IF('登録選手'!J57&gt;0,'登録選手'!J57,"")</f>
      </c>
    </row>
    <row r="57" spans="1:7" s="33" customFormat="1" ht="21.75" customHeight="1">
      <c r="A57" s="20">
        <v>55</v>
      </c>
      <c r="B57" s="22">
        <f>IF('登録選手'!B58&gt;0,'登録選手'!B58,"")</f>
      </c>
      <c r="C57" s="25">
        <f>IF('登録選手'!C58&gt;0,'登録選手'!C58,"")</f>
      </c>
      <c r="D57" s="25">
        <f>IF('登録選手'!D58&gt;0,'登録選手'!D58,"")</f>
      </c>
      <c r="E57" s="26">
        <f>IF('登録選手'!G58&gt;0,'登録選手'!G58,"")</f>
      </c>
      <c r="F57" s="62">
        <f>IF('登録選手'!I58&gt;0,'登録選手'!I58,"")</f>
      </c>
      <c r="G57" s="27">
        <f>IF('登録選手'!J58&gt;0,'登録選手'!J58,"")</f>
      </c>
    </row>
    <row r="58" spans="1:7" s="33" customFormat="1" ht="21.75" customHeight="1">
      <c r="A58" s="20">
        <v>56</v>
      </c>
      <c r="B58" s="22">
        <f>IF('登録選手'!B59&gt;0,'登録選手'!B59,"")</f>
      </c>
      <c r="C58" s="25">
        <f>IF('登録選手'!C59&gt;0,'登録選手'!C59,"")</f>
      </c>
      <c r="D58" s="25">
        <f>IF('登録選手'!D59&gt;0,'登録選手'!D59,"")</f>
      </c>
      <c r="E58" s="26">
        <f>IF('登録選手'!G59&gt;0,'登録選手'!G59,"")</f>
      </c>
      <c r="F58" s="62">
        <f>IF('登録選手'!I59&gt;0,'登録選手'!I59,"")</f>
      </c>
      <c r="G58" s="27">
        <f>IF('登録選手'!J59&gt;0,'登録選手'!J59,"")</f>
      </c>
    </row>
    <row r="59" spans="1:7" s="33" customFormat="1" ht="21.75" customHeight="1">
      <c r="A59" s="20">
        <v>57</v>
      </c>
      <c r="B59" s="22">
        <f>IF('登録選手'!B60&gt;0,'登録選手'!B60,"")</f>
      </c>
      <c r="C59" s="25">
        <f>IF('登録選手'!C60&gt;0,'登録選手'!C60,"")</f>
      </c>
      <c r="D59" s="25">
        <f>IF('登録選手'!D60&gt;0,'登録選手'!D60,"")</f>
      </c>
      <c r="E59" s="26">
        <f>IF('登録選手'!G60&gt;0,'登録選手'!G60,"")</f>
      </c>
      <c r="F59" s="62">
        <f>IF('登録選手'!I60&gt;0,'登録選手'!I60,"")</f>
      </c>
      <c r="G59" s="27">
        <f>IF('登録選手'!J60&gt;0,'登録選手'!J60,"")</f>
      </c>
    </row>
    <row r="60" spans="1:7" s="33" customFormat="1" ht="21.75" customHeight="1">
      <c r="A60" s="20">
        <v>58</v>
      </c>
      <c r="B60" s="22">
        <f>IF('登録選手'!B61&gt;0,'登録選手'!B61,"")</f>
      </c>
      <c r="C60" s="25">
        <f>IF('登録選手'!C61&gt;0,'登録選手'!C61,"")</f>
      </c>
      <c r="D60" s="25">
        <f>IF('登録選手'!D61&gt;0,'登録選手'!D61,"")</f>
      </c>
      <c r="E60" s="26">
        <f>IF('登録選手'!G61&gt;0,'登録選手'!G61,"")</f>
      </c>
      <c r="F60" s="62">
        <f>IF('登録選手'!I61&gt;0,'登録選手'!I61,"")</f>
      </c>
      <c r="G60" s="27">
        <f>IF('登録選手'!J61&gt;0,'登録選手'!J61,"")</f>
      </c>
    </row>
    <row r="61" spans="1:7" s="33" customFormat="1" ht="21.75" customHeight="1">
      <c r="A61" s="20">
        <v>59</v>
      </c>
      <c r="B61" s="22">
        <f>IF('登録選手'!B62&gt;0,'登録選手'!B62,"")</f>
      </c>
      <c r="C61" s="25">
        <f>IF('登録選手'!C62&gt;0,'登録選手'!C62,"")</f>
      </c>
      <c r="D61" s="25">
        <f>IF('登録選手'!D62&gt;0,'登録選手'!D62,"")</f>
      </c>
      <c r="E61" s="26">
        <f>IF('登録選手'!G62&gt;0,'登録選手'!G62,"")</f>
      </c>
      <c r="F61" s="62">
        <f>IF('登録選手'!I62&gt;0,'登録選手'!I62,"")</f>
      </c>
      <c r="G61" s="27">
        <f>IF('登録選手'!J62&gt;0,'登録選手'!J62,"")</f>
      </c>
    </row>
    <row r="62" spans="1:7" s="33" customFormat="1" ht="21.75" customHeight="1">
      <c r="A62" s="20">
        <v>60</v>
      </c>
      <c r="B62" s="22">
        <f>IF('登録選手'!B63&gt;0,'登録選手'!B63,"")</f>
      </c>
      <c r="C62" s="25">
        <f>IF('登録選手'!C63&gt;0,'登録選手'!C63,"")</f>
      </c>
      <c r="D62" s="25">
        <f>IF('登録選手'!D63&gt;0,'登録選手'!D63,"")</f>
      </c>
      <c r="E62" s="26">
        <f>IF('登録選手'!G63&gt;0,'登録選手'!G63,"")</f>
      </c>
      <c r="F62" s="62">
        <f>IF('登録選手'!I63&gt;0,'登録選手'!I63,"")</f>
      </c>
      <c r="G62" s="27">
        <f>IF('登録選手'!J63&gt;0,'登録選手'!J63,"")</f>
      </c>
    </row>
    <row r="63" spans="1:7" s="33" customFormat="1" ht="21.75" customHeight="1">
      <c r="A63" s="20">
        <v>61</v>
      </c>
      <c r="B63" s="22">
        <f>IF('登録選手'!B64&gt;0,'登録選手'!B64,"")</f>
      </c>
      <c r="C63" s="25">
        <f>IF('登録選手'!C64&gt;0,'登録選手'!C64,"")</f>
      </c>
      <c r="D63" s="25">
        <f>IF('登録選手'!D64&gt;0,'登録選手'!D64,"")</f>
      </c>
      <c r="E63" s="26">
        <f>IF('登録選手'!G64&gt;0,'登録選手'!G64,"")</f>
      </c>
      <c r="F63" s="62">
        <f>IF('登録選手'!I64&gt;0,'登録選手'!I64,"")</f>
      </c>
      <c r="G63" s="27">
        <f>IF('登録選手'!J64&gt;0,'登録選手'!J64,"")</f>
      </c>
    </row>
    <row r="64" spans="1:7" s="33" customFormat="1" ht="21.75" customHeight="1">
      <c r="A64" s="20">
        <v>62</v>
      </c>
      <c r="B64" s="22">
        <f>IF('登録選手'!B65&gt;0,'登録選手'!B65,"")</f>
      </c>
      <c r="C64" s="25">
        <f>IF('登録選手'!C65&gt;0,'登録選手'!C65,"")</f>
      </c>
      <c r="D64" s="25">
        <f>IF('登録選手'!D65&gt;0,'登録選手'!D65,"")</f>
      </c>
      <c r="E64" s="26">
        <f>IF('登録選手'!G65&gt;0,'登録選手'!G65,"")</f>
      </c>
      <c r="F64" s="62">
        <f>IF('登録選手'!I65&gt;0,'登録選手'!I65,"")</f>
      </c>
      <c r="G64" s="27">
        <f>IF('登録選手'!J65&gt;0,'登録選手'!J65,"")</f>
      </c>
    </row>
    <row r="65" spans="1:7" s="33" customFormat="1" ht="21.75" customHeight="1">
      <c r="A65" s="20">
        <v>63</v>
      </c>
      <c r="B65" s="22">
        <f>IF('登録選手'!B66&gt;0,'登録選手'!B66,"")</f>
      </c>
      <c r="C65" s="25">
        <f>IF('登録選手'!C66&gt;0,'登録選手'!C66,"")</f>
      </c>
      <c r="D65" s="25">
        <f>IF('登録選手'!D66&gt;0,'登録選手'!D66,"")</f>
      </c>
      <c r="E65" s="26">
        <f>IF('登録選手'!G66&gt;0,'登録選手'!G66,"")</f>
      </c>
      <c r="F65" s="62">
        <f>IF('登録選手'!I66&gt;0,'登録選手'!I66,"")</f>
      </c>
      <c r="G65" s="27">
        <f>IF('登録選手'!J66&gt;0,'登録選手'!J66,"")</f>
      </c>
    </row>
    <row r="66" spans="1:7" s="33" customFormat="1" ht="21.75" customHeight="1">
      <c r="A66" s="20">
        <v>64</v>
      </c>
      <c r="B66" s="22">
        <f>IF('登録選手'!B67&gt;0,'登録選手'!B67,"")</f>
      </c>
      <c r="C66" s="25">
        <f>IF('登録選手'!C67&gt;0,'登録選手'!C67,"")</f>
      </c>
      <c r="D66" s="25">
        <f>IF('登録選手'!D67&gt;0,'登録選手'!D67,"")</f>
      </c>
      <c r="E66" s="26">
        <f>IF('登録選手'!G67&gt;0,'登録選手'!G67,"")</f>
      </c>
      <c r="F66" s="62">
        <f>IF('登録選手'!I67&gt;0,'登録選手'!I67,"")</f>
      </c>
      <c r="G66" s="27">
        <f>IF('登録選手'!J67&gt;0,'登録選手'!J67,"")</f>
      </c>
    </row>
    <row r="67" spans="1:7" s="33" customFormat="1" ht="21.75" customHeight="1">
      <c r="A67" s="20">
        <v>65</v>
      </c>
      <c r="B67" s="22">
        <f>IF('登録選手'!B68&gt;0,'登録選手'!B68,"")</f>
      </c>
      <c r="C67" s="25">
        <f>IF('登録選手'!C68&gt;0,'登録選手'!C68,"")</f>
      </c>
      <c r="D67" s="25">
        <f>IF('登録選手'!D68&gt;0,'登録選手'!D68,"")</f>
      </c>
      <c r="E67" s="26">
        <f>IF('登録選手'!G68&gt;0,'登録選手'!G68,"")</f>
      </c>
      <c r="F67" s="62">
        <f>IF('登録選手'!I68&gt;0,'登録選手'!I68,"")</f>
      </c>
      <c r="G67" s="27">
        <f>IF('登録選手'!J68&gt;0,'登録選手'!J68,"")</f>
      </c>
    </row>
    <row r="68" spans="1:7" s="33" customFormat="1" ht="21.75" customHeight="1">
      <c r="A68" s="20">
        <v>66</v>
      </c>
      <c r="B68" s="22">
        <f>IF('登録選手'!B69&gt;0,'登録選手'!B69,"")</f>
      </c>
      <c r="C68" s="25">
        <f>IF('登録選手'!C69&gt;0,'登録選手'!C69,"")</f>
      </c>
      <c r="D68" s="25">
        <f>IF('登録選手'!D69&gt;0,'登録選手'!D69,"")</f>
      </c>
      <c r="E68" s="26">
        <f>IF('登録選手'!G69&gt;0,'登録選手'!G69,"")</f>
      </c>
      <c r="F68" s="62">
        <f>IF('登録選手'!I69&gt;0,'登録選手'!I69,"")</f>
      </c>
      <c r="G68" s="27">
        <f>IF('登録選手'!J69&gt;0,'登録選手'!J69,"")</f>
      </c>
    </row>
    <row r="69" spans="1:7" s="33" customFormat="1" ht="21.75" customHeight="1">
      <c r="A69" s="20">
        <v>67</v>
      </c>
      <c r="B69" s="22">
        <f>IF('登録選手'!B70&gt;0,'登録選手'!B70,"")</f>
      </c>
      <c r="C69" s="25">
        <f>IF('登録選手'!C70&gt;0,'登録選手'!C70,"")</f>
      </c>
      <c r="D69" s="25">
        <f>IF('登録選手'!D70&gt;0,'登録選手'!D70,"")</f>
      </c>
      <c r="E69" s="26">
        <f>IF('登録選手'!G70&gt;0,'登録選手'!G70,"")</f>
      </c>
      <c r="F69" s="62">
        <f>IF('登録選手'!I70&gt;0,'登録選手'!I70,"")</f>
      </c>
      <c r="G69" s="27">
        <f>IF('登録選手'!J70&gt;0,'登録選手'!J70,"")</f>
      </c>
    </row>
    <row r="70" spans="1:7" s="33" customFormat="1" ht="21.75" customHeight="1">
      <c r="A70" s="20">
        <v>68</v>
      </c>
      <c r="B70" s="22">
        <f>IF('登録選手'!B71&gt;0,'登録選手'!B71,"")</f>
      </c>
      <c r="C70" s="25">
        <f>IF('登録選手'!C71&gt;0,'登録選手'!C71,"")</f>
      </c>
      <c r="D70" s="25">
        <f>IF('登録選手'!D71&gt;0,'登録選手'!D71,"")</f>
      </c>
      <c r="E70" s="26">
        <f>IF('登録選手'!G71&gt;0,'登録選手'!G71,"")</f>
      </c>
      <c r="F70" s="62">
        <f>IF('登録選手'!I71&gt;0,'登録選手'!I71,"")</f>
      </c>
      <c r="G70" s="27">
        <f>IF('登録選手'!J71&gt;0,'登録選手'!J71,"")</f>
      </c>
    </row>
    <row r="71" spans="1:7" s="33" customFormat="1" ht="21.75" customHeight="1">
      <c r="A71" s="20">
        <v>69</v>
      </c>
      <c r="B71" s="22">
        <f>IF('登録選手'!B72&gt;0,'登録選手'!B72,"")</f>
      </c>
      <c r="C71" s="25">
        <f>IF('登録選手'!C72&gt;0,'登録選手'!C72,"")</f>
      </c>
      <c r="D71" s="25">
        <f>IF('登録選手'!D72&gt;0,'登録選手'!D72,"")</f>
      </c>
      <c r="E71" s="26">
        <f>IF('登録選手'!G72&gt;0,'登録選手'!G72,"")</f>
      </c>
      <c r="F71" s="62">
        <f>IF('登録選手'!I72&gt;0,'登録選手'!I72,"")</f>
      </c>
      <c r="G71" s="27">
        <f>IF('登録選手'!J72&gt;0,'登録選手'!J72,"")</f>
      </c>
    </row>
    <row r="72" spans="1:7" s="33" customFormat="1" ht="21.75" customHeight="1">
      <c r="A72" s="20">
        <v>70</v>
      </c>
      <c r="B72" s="22">
        <f>IF('登録選手'!B73&gt;0,'登録選手'!B73,"")</f>
      </c>
      <c r="C72" s="25">
        <f>IF('登録選手'!C73&gt;0,'登録選手'!C73,"")</f>
      </c>
      <c r="D72" s="25">
        <f>IF('登録選手'!D73&gt;0,'登録選手'!D73,"")</f>
      </c>
      <c r="E72" s="26">
        <f>IF('登録選手'!G73&gt;0,'登録選手'!G73,"")</f>
      </c>
      <c r="F72" s="62">
        <f>IF('登録選手'!I73&gt;0,'登録選手'!I73,"")</f>
      </c>
      <c r="G72" s="27">
        <f>IF('登録選手'!J73&gt;0,'登録選手'!J73,"")</f>
      </c>
    </row>
    <row r="73" spans="1:7" s="33" customFormat="1" ht="21.75" customHeight="1">
      <c r="A73" s="20">
        <v>71</v>
      </c>
      <c r="B73" s="22">
        <f>IF('登録選手'!B74&gt;0,'登録選手'!B74,"")</f>
      </c>
      <c r="C73" s="25">
        <f>IF('登録選手'!C74&gt;0,'登録選手'!C74,"")</f>
      </c>
      <c r="D73" s="25">
        <f>IF('登録選手'!D74&gt;0,'登録選手'!D74,"")</f>
      </c>
      <c r="E73" s="26">
        <f>IF('登録選手'!G74&gt;0,'登録選手'!G74,"")</f>
      </c>
      <c r="F73" s="62">
        <f>IF('登録選手'!I74&gt;0,'登録選手'!I74,"")</f>
      </c>
      <c r="G73" s="27">
        <f>IF('登録選手'!J74&gt;0,'登録選手'!J74,"")</f>
      </c>
    </row>
    <row r="74" spans="1:7" s="33" customFormat="1" ht="21.75" customHeight="1">
      <c r="A74" s="20">
        <v>72</v>
      </c>
      <c r="B74" s="22">
        <f>IF('登録選手'!B75&gt;0,'登録選手'!B75,"")</f>
      </c>
      <c r="C74" s="25">
        <f>IF('登録選手'!C75&gt;0,'登録選手'!C75,"")</f>
      </c>
      <c r="D74" s="25">
        <f>IF('登録選手'!D75&gt;0,'登録選手'!D75,"")</f>
      </c>
      <c r="E74" s="26">
        <f>IF('登録選手'!G75&gt;0,'登録選手'!G75,"")</f>
      </c>
      <c r="F74" s="62">
        <f>IF('登録選手'!I75&gt;0,'登録選手'!I75,"")</f>
      </c>
      <c r="G74" s="27">
        <f>IF('登録選手'!J75&gt;0,'登録選手'!J75,"")</f>
      </c>
    </row>
    <row r="75" spans="1:7" s="33" customFormat="1" ht="21.75" customHeight="1">
      <c r="A75" s="20">
        <v>73</v>
      </c>
      <c r="B75" s="22">
        <f>IF('登録選手'!B76&gt;0,'登録選手'!B76,"")</f>
      </c>
      <c r="C75" s="25">
        <f>IF('登録選手'!C76&gt;0,'登録選手'!C76,"")</f>
      </c>
      <c r="D75" s="25">
        <f>IF('登録選手'!D76&gt;0,'登録選手'!D76,"")</f>
      </c>
      <c r="E75" s="26">
        <f>IF('登録選手'!G76&gt;0,'登録選手'!G76,"")</f>
      </c>
      <c r="F75" s="62">
        <f>IF('登録選手'!I76&gt;0,'登録選手'!I76,"")</f>
      </c>
      <c r="G75" s="27">
        <f>IF('登録選手'!J76&gt;0,'登録選手'!J76,"")</f>
      </c>
    </row>
    <row r="76" spans="1:7" s="33" customFormat="1" ht="21.75" customHeight="1">
      <c r="A76" s="20">
        <v>74</v>
      </c>
      <c r="B76" s="22">
        <f>IF('登録選手'!B77&gt;0,'登録選手'!B77,"")</f>
      </c>
      <c r="C76" s="25">
        <f>IF('登録選手'!C77&gt;0,'登録選手'!C77,"")</f>
      </c>
      <c r="D76" s="25">
        <f>IF('登録選手'!D77&gt;0,'登録選手'!D77,"")</f>
      </c>
      <c r="E76" s="26">
        <f>IF('登録選手'!G77&gt;0,'登録選手'!G77,"")</f>
      </c>
      <c r="F76" s="62">
        <f>IF('登録選手'!I77&gt;0,'登録選手'!I77,"")</f>
      </c>
      <c r="G76" s="27">
        <f>IF('登録選手'!J77&gt;0,'登録選手'!J77,"")</f>
      </c>
    </row>
    <row r="77" spans="1:7" s="33" customFormat="1" ht="21.75" customHeight="1">
      <c r="A77" s="20">
        <v>75</v>
      </c>
      <c r="B77" s="22">
        <f>IF('登録選手'!B78&gt;0,'登録選手'!B78,"")</f>
      </c>
      <c r="C77" s="25">
        <f>IF('登録選手'!C78&gt;0,'登録選手'!C78,"")</f>
      </c>
      <c r="D77" s="25">
        <f>IF('登録選手'!D78&gt;0,'登録選手'!D78,"")</f>
      </c>
      <c r="E77" s="26">
        <f>IF('登録選手'!G78&gt;0,'登録選手'!G78,"")</f>
      </c>
      <c r="F77" s="62">
        <f>IF('登録選手'!I78&gt;0,'登録選手'!I78,"")</f>
      </c>
      <c r="G77" s="27">
        <f>IF('登録選手'!J78&gt;0,'登録選手'!J78,"")</f>
      </c>
    </row>
    <row r="78" spans="1:7" s="33" customFormat="1" ht="21.75" customHeight="1">
      <c r="A78" s="20">
        <v>76</v>
      </c>
      <c r="B78" s="22">
        <f>IF('登録選手'!B79&gt;0,'登録選手'!B79,"")</f>
      </c>
      <c r="C78" s="25">
        <f>IF('登録選手'!C79&gt;0,'登録選手'!C79,"")</f>
      </c>
      <c r="D78" s="25">
        <f>IF('登録選手'!D79&gt;0,'登録選手'!D79,"")</f>
      </c>
      <c r="E78" s="26">
        <f>IF('登録選手'!G79&gt;0,'登録選手'!G79,"")</f>
      </c>
      <c r="F78" s="62">
        <f>IF('登録選手'!I79&gt;0,'登録選手'!I79,"")</f>
      </c>
      <c r="G78" s="27">
        <f>IF('登録選手'!J79&gt;0,'登録選手'!J79,"")</f>
      </c>
    </row>
    <row r="79" spans="1:7" s="33" customFormat="1" ht="21.75" customHeight="1">
      <c r="A79" s="20">
        <v>77</v>
      </c>
      <c r="B79" s="22">
        <f>IF('登録選手'!B80&gt;0,'登録選手'!B80,"")</f>
      </c>
      <c r="C79" s="25">
        <f>IF('登録選手'!C80&gt;0,'登録選手'!C80,"")</f>
      </c>
      <c r="D79" s="25">
        <f>IF('登録選手'!D80&gt;0,'登録選手'!D80,"")</f>
      </c>
      <c r="E79" s="26">
        <f>IF('登録選手'!G80&gt;0,'登録選手'!G80,"")</f>
      </c>
      <c r="F79" s="62">
        <f>IF('登録選手'!I80&gt;0,'登録選手'!I80,"")</f>
      </c>
      <c r="G79" s="27">
        <f>IF('登録選手'!J80&gt;0,'登録選手'!J80,"")</f>
      </c>
    </row>
    <row r="80" spans="1:7" s="33" customFormat="1" ht="21.75" customHeight="1">
      <c r="A80" s="20">
        <v>78</v>
      </c>
      <c r="B80" s="22">
        <f>IF('登録選手'!B81&gt;0,'登録選手'!B81,"")</f>
      </c>
      <c r="C80" s="25">
        <f>IF('登録選手'!C81&gt;0,'登録選手'!C81,"")</f>
      </c>
      <c r="D80" s="25">
        <f>IF('登録選手'!D81&gt;0,'登録選手'!D81,"")</f>
      </c>
      <c r="E80" s="26">
        <f>IF('登録選手'!G81&gt;0,'登録選手'!G81,"")</f>
      </c>
      <c r="F80" s="62">
        <f>IF('登録選手'!I81&gt;0,'登録選手'!I81,"")</f>
      </c>
      <c r="G80" s="27">
        <f>IF('登録選手'!J81&gt;0,'登録選手'!J81,"")</f>
      </c>
    </row>
    <row r="81" spans="1:7" s="33" customFormat="1" ht="21.75" customHeight="1">
      <c r="A81" s="20">
        <v>79</v>
      </c>
      <c r="B81" s="22">
        <f>IF('登録選手'!B82&gt;0,'登録選手'!B82,"")</f>
      </c>
      <c r="C81" s="25">
        <f>IF('登録選手'!C82&gt;0,'登録選手'!C82,"")</f>
      </c>
      <c r="D81" s="25">
        <f>IF('登録選手'!D82&gt;0,'登録選手'!D82,"")</f>
      </c>
      <c r="E81" s="26">
        <f>IF('登録選手'!G82&gt;0,'登録選手'!G82,"")</f>
      </c>
      <c r="F81" s="62">
        <f>IF('登録選手'!I82&gt;0,'登録選手'!I82,"")</f>
      </c>
      <c r="G81" s="27">
        <f>IF('登録選手'!J82&gt;0,'登録選手'!J82,"")</f>
      </c>
    </row>
    <row r="82" spans="1:7" s="33" customFormat="1" ht="21.75" customHeight="1">
      <c r="A82" s="20">
        <v>80</v>
      </c>
      <c r="B82" s="22">
        <f>IF('登録選手'!B83&gt;0,'登録選手'!B83,"")</f>
      </c>
      <c r="C82" s="25">
        <f>IF('登録選手'!C83&gt;0,'登録選手'!C83,"")</f>
      </c>
      <c r="D82" s="25">
        <f>IF('登録選手'!D83&gt;0,'登録選手'!D83,"")</f>
      </c>
      <c r="E82" s="26">
        <f>IF('登録選手'!G83&gt;0,'登録選手'!G83,"")</f>
      </c>
      <c r="F82" s="62">
        <f>IF('登録選手'!I83&gt;0,'登録選手'!I83,"")</f>
      </c>
      <c r="G82" s="27">
        <f>IF('登録選手'!J83&gt;0,'登録選手'!J83,"")</f>
      </c>
    </row>
    <row r="83" spans="1:7" s="33" customFormat="1" ht="21.75" customHeight="1">
      <c r="A83" s="20">
        <v>81</v>
      </c>
      <c r="B83" s="22">
        <f>IF('登録選手'!B84&gt;0,'登録選手'!B84,"")</f>
      </c>
      <c r="C83" s="25">
        <f>IF('登録選手'!C84&gt;0,'登録選手'!C84,"")</f>
      </c>
      <c r="D83" s="25">
        <f>IF('登録選手'!D84&gt;0,'登録選手'!D84,"")</f>
      </c>
      <c r="E83" s="26">
        <f>IF('登録選手'!G84&gt;0,'登録選手'!G84,"")</f>
      </c>
      <c r="F83" s="62">
        <f>IF('登録選手'!I84&gt;0,'登録選手'!I84,"")</f>
      </c>
      <c r="G83" s="27">
        <f>IF('登録選手'!J84&gt;0,'登録選手'!J84,"")</f>
      </c>
    </row>
    <row r="84" spans="1:7" s="33" customFormat="1" ht="21.75" customHeight="1">
      <c r="A84" s="20">
        <v>82</v>
      </c>
      <c r="B84" s="22">
        <f>IF('登録選手'!B85&gt;0,'登録選手'!B85,"")</f>
      </c>
      <c r="C84" s="25">
        <f>IF('登録選手'!C85&gt;0,'登録選手'!C85,"")</f>
      </c>
      <c r="D84" s="25">
        <f>IF('登録選手'!D85&gt;0,'登録選手'!D85,"")</f>
      </c>
      <c r="E84" s="26">
        <f>IF('登録選手'!G85&gt;0,'登録選手'!G85,"")</f>
      </c>
      <c r="F84" s="62">
        <f>IF('登録選手'!I85&gt;0,'登録選手'!I85,"")</f>
      </c>
      <c r="G84" s="27">
        <f>IF('登録選手'!J85&gt;0,'登録選手'!J85,"")</f>
      </c>
    </row>
    <row r="85" spans="1:7" s="33" customFormat="1" ht="21.75" customHeight="1">
      <c r="A85" s="20">
        <v>83</v>
      </c>
      <c r="B85" s="22">
        <f>IF('登録選手'!B86&gt;0,'登録選手'!B86,"")</f>
      </c>
      <c r="C85" s="25">
        <f>IF('登録選手'!C86&gt;0,'登録選手'!C86,"")</f>
      </c>
      <c r="D85" s="25">
        <f>IF('登録選手'!D86&gt;0,'登録選手'!D86,"")</f>
      </c>
      <c r="E85" s="26">
        <f>IF('登録選手'!G86&gt;0,'登録選手'!G86,"")</f>
      </c>
      <c r="F85" s="62">
        <f>IF('登録選手'!I86&gt;0,'登録選手'!I86,"")</f>
      </c>
      <c r="G85" s="27">
        <f>IF('登録選手'!J86&gt;0,'登録選手'!J86,"")</f>
      </c>
    </row>
    <row r="86" spans="1:7" s="5" customFormat="1" ht="21.75" customHeight="1">
      <c r="A86" s="20">
        <v>84</v>
      </c>
      <c r="B86" s="22">
        <f>IF('登録選手'!B87&gt;0,'登録選手'!B87,"")</f>
      </c>
      <c r="C86" s="25">
        <f>IF('登録選手'!C87&gt;0,'登録選手'!C87,"")</f>
      </c>
      <c r="D86" s="25">
        <f>IF('登録選手'!D87&gt;0,'登録選手'!D87,"")</f>
      </c>
      <c r="E86" s="26">
        <f>IF('登録選手'!G87&gt;0,'登録選手'!G87,"")</f>
      </c>
      <c r="F86" s="62">
        <f>IF('登録選手'!I87&gt;0,'登録選手'!I87,"")</f>
      </c>
      <c r="G86" s="27">
        <f>IF('登録選手'!J87&gt;0,'登録選手'!J87,"")</f>
      </c>
    </row>
    <row r="87" spans="1:7" s="5" customFormat="1" ht="21.75" customHeight="1">
      <c r="A87" s="20">
        <v>85</v>
      </c>
      <c r="B87" s="22">
        <f>IF('登録選手'!B88&gt;0,'登録選手'!B88,"")</f>
      </c>
      <c r="C87" s="25">
        <f>IF('登録選手'!C88&gt;0,'登録選手'!C88,"")</f>
      </c>
      <c r="D87" s="25">
        <f>IF('登録選手'!D88&gt;0,'登録選手'!D88,"")</f>
      </c>
      <c r="E87" s="26">
        <f>IF('登録選手'!G88&gt;0,'登録選手'!G88,"")</f>
      </c>
      <c r="F87" s="62">
        <f>IF('登録選手'!I88&gt;0,'登録選手'!I88,"")</f>
      </c>
      <c r="G87" s="27">
        <f>IF('登録選手'!J88&gt;0,'登録選手'!J88,"")</f>
      </c>
    </row>
    <row r="88" spans="1:7" s="5" customFormat="1" ht="21.75" customHeight="1">
      <c r="A88" s="20">
        <v>86</v>
      </c>
      <c r="B88" s="22">
        <f>IF('登録選手'!B89&gt;0,'登録選手'!B89,"")</f>
      </c>
      <c r="C88" s="25">
        <f>IF('登録選手'!C89&gt;0,'登録選手'!C89,"")</f>
      </c>
      <c r="D88" s="25">
        <f>IF('登録選手'!D89&gt;0,'登録選手'!D89,"")</f>
      </c>
      <c r="E88" s="26">
        <f>IF('登録選手'!G89&gt;0,'登録選手'!G89,"")</f>
      </c>
      <c r="F88" s="62">
        <f>IF('登録選手'!I89&gt;0,'登録選手'!I89,"")</f>
      </c>
      <c r="G88" s="27">
        <f>IF('登録選手'!J89&gt;0,'登録選手'!J89,"")</f>
      </c>
    </row>
    <row r="89" spans="1:7" s="5" customFormat="1" ht="21.75" customHeight="1">
      <c r="A89" s="20">
        <v>87</v>
      </c>
      <c r="B89" s="22">
        <f>IF('登録選手'!B90&gt;0,'登録選手'!B90,"")</f>
      </c>
      <c r="C89" s="25">
        <f>IF('登録選手'!C90&gt;0,'登録選手'!C90,"")</f>
      </c>
      <c r="D89" s="25">
        <f>IF('登録選手'!D90&gt;0,'登録選手'!D90,"")</f>
      </c>
      <c r="E89" s="26">
        <f>IF('登録選手'!G90&gt;0,'登録選手'!G90,"")</f>
      </c>
      <c r="F89" s="62">
        <f>IF('登録選手'!I90&gt;0,'登録選手'!I90,"")</f>
      </c>
      <c r="G89" s="27">
        <f>IF('登録選手'!J90&gt;0,'登録選手'!J90,"")</f>
      </c>
    </row>
    <row r="90" spans="1:7" s="5" customFormat="1" ht="21.75" customHeight="1">
      <c r="A90" s="20">
        <v>88</v>
      </c>
      <c r="B90" s="22">
        <f>IF('登録選手'!B91&gt;0,'登録選手'!B91,"")</f>
      </c>
      <c r="C90" s="25">
        <f>IF('登録選手'!C91&gt;0,'登録選手'!C91,"")</f>
      </c>
      <c r="D90" s="25">
        <f>IF('登録選手'!D91&gt;0,'登録選手'!D91,"")</f>
      </c>
      <c r="E90" s="26">
        <f>IF('登録選手'!G91&gt;0,'登録選手'!G91,"")</f>
      </c>
      <c r="F90" s="62">
        <f>IF('登録選手'!I91&gt;0,'登録選手'!I91,"")</f>
      </c>
      <c r="G90" s="27">
        <f>IF('登録選手'!J91&gt;0,'登録選手'!J91,"")</f>
      </c>
    </row>
    <row r="91" spans="1:7" s="5" customFormat="1" ht="21.75" customHeight="1">
      <c r="A91" s="20">
        <v>89</v>
      </c>
      <c r="B91" s="22">
        <f>IF('登録選手'!B92&gt;0,'登録選手'!B92,"")</f>
      </c>
      <c r="C91" s="25">
        <f>IF('登録選手'!C92&gt;0,'登録選手'!C92,"")</f>
      </c>
      <c r="D91" s="25">
        <f>IF('登録選手'!D92&gt;0,'登録選手'!D92,"")</f>
      </c>
      <c r="E91" s="26">
        <f>IF('登録選手'!G92&gt;0,'登録選手'!G92,"")</f>
      </c>
      <c r="F91" s="62">
        <f>IF('登録選手'!I92&gt;0,'登録選手'!I92,"")</f>
      </c>
      <c r="G91" s="27">
        <f>IF('登録選手'!J92&gt;0,'登録選手'!J92,"")</f>
      </c>
    </row>
    <row r="92" spans="1:7" s="5" customFormat="1" ht="21.75" customHeight="1">
      <c r="A92" s="20">
        <v>90</v>
      </c>
      <c r="B92" s="22">
        <f>IF('登録選手'!B93&gt;0,'登録選手'!B93,"")</f>
      </c>
      <c r="C92" s="25">
        <f>IF('登録選手'!C93&gt;0,'登録選手'!C93,"")</f>
      </c>
      <c r="D92" s="25">
        <f>IF('登録選手'!D93&gt;0,'登録選手'!D93,"")</f>
      </c>
      <c r="E92" s="26">
        <f>IF('登録選手'!G93&gt;0,'登録選手'!G93,"")</f>
      </c>
      <c r="F92" s="62">
        <f>IF('登録選手'!I93&gt;0,'登録選手'!I93,"")</f>
      </c>
      <c r="G92" s="27">
        <f>IF('登録選手'!J93&gt;0,'登録選手'!J93,"")</f>
      </c>
    </row>
    <row r="93" spans="1:7" s="5" customFormat="1" ht="21.75" customHeight="1">
      <c r="A93" s="20">
        <v>91</v>
      </c>
      <c r="B93" s="22">
        <f>IF('登録選手'!B94&gt;0,'登録選手'!B94,"")</f>
      </c>
      <c r="C93" s="25">
        <f>IF('登録選手'!C94&gt;0,'登録選手'!C94,"")</f>
      </c>
      <c r="D93" s="25">
        <f>IF('登録選手'!D94&gt;0,'登録選手'!D94,"")</f>
      </c>
      <c r="E93" s="26">
        <f>IF('登録選手'!G94&gt;0,'登録選手'!G94,"")</f>
      </c>
      <c r="F93" s="62">
        <f>IF('登録選手'!I94&gt;0,'登録選手'!I94,"")</f>
      </c>
      <c r="G93" s="27">
        <f>IF('登録選手'!J94&gt;0,'登録選手'!J94,"")</f>
      </c>
    </row>
    <row r="94" spans="1:7" s="5" customFormat="1" ht="21.75" customHeight="1">
      <c r="A94" s="20">
        <v>92</v>
      </c>
      <c r="B94" s="22">
        <f>IF('登録選手'!B95&gt;0,'登録選手'!B95,"")</f>
      </c>
      <c r="C94" s="25">
        <f>IF('登録選手'!C95&gt;0,'登録選手'!C95,"")</f>
      </c>
      <c r="D94" s="25">
        <f>IF('登録選手'!D95&gt;0,'登録選手'!D95,"")</f>
      </c>
      <c r="E94" s="26">
        <f>IF('登録選手'!G95&gt;0,'登録選手'!G95,"")</f>
      </c>
      <c r="F94" s="62">
        <f>IF('登録選手'!I95&gt;0,'登録選手'!I95,"")</f>
      </c>
      <c r="G94" s="27">
        <f>IF('登録選手'!J95&gt;0,'登録選手'!J95,"")</f>
      </c>
    </row>
    <row r="95" spans="1:7" s="5" customFormat="1" ht="21.75" customHeight="1">
      <c r="A95" s="20">
        <v>93</v>
      </c>
      <c r="B95" s="22">
        <f>IF('登録選手'!B96&gt;0,'登録選手'!B96,"")</f>
      </c>
      <c r="C95" s="25">
        <f>IF('登録選手'!C96&gt;0,'登録選手'!C96,"")</f>
      </c>
      <c r="D95" s="25">
        <f>IF('登録選手'!D96&gt;0,'登録選手'!D96,"")</f>
      </c>
      <c r="E95" s="26">
        <f>IF('登録選手'!G96&gt;0,'登録選手'!G96,"")</f>
      </c>
      <c r="F95" s="62">
        <f>IF('登録選手'!I96&gt;0,'登録選手'!I96,"")</f>
      </c>
      <c r="G95" s="27">
        <f>IF('登録選手'!J96&gt;0,'登録選手'!J96,"")</f>
      </c>
    </row>
    <row r="96" spans="1:7" s="5" customFormat="1" ht="21.75" customHeight="1">
      <c r="A96" s="20">
        <v>94</v>
      </c>
      <c r="B96" s="22">
        <f>IF('登録選手'!B97&gt;0,'登録選手'!B97,"")</f>
      </c>
      <c r="C96" s="25">
        <f>IF('登録選手'!C97&gt;0,'登録選手'!C97,"")</f>
      </c>
      <c r="D96" s="25">
        <f>IF('登録選手'!D97&gt;0,'登録選手'!D97,"")</f>
      </c>
      <c r="E96" s="26">
        <f>IF('登録選手'!G97&gt;0,'登録選手'!G97,"")</f>
      </c>
      <c r="F96" s="62">
        <f>IF('登録選手'!I97&gt;0,'登録選手'!I97,"")</f>
      </c>
      <c r="G96" s="27">
        <f>IF('登録選手'!J97&gt;0,'登録選手'!J97,"")</f>
      </c>
    </row>
    <row r="97" spans="1:7" s="5" customFormat="1" ht="21.75" customHeight="1">
      <c r="A97" s="20">
        <v>95</v>
      </c>
      <c r="B97" s="22">
        <f>IF('登録選手'!B98&gt;0,'登録選手'!B98,"")</f>
      </c>
      <c r="C97" s="25">
        <f>IF('登録選手'!C98&gt;0,'登録選手'!C98,"")</f>
      </c>
      <c r="D97" s="25">
        <f>IF('登録選手'!D98&gt;0,'登録選手'!D98,"")</f>
      </c>
      <c r="E97" s="26">
        <f>IF('登録選手'!G98&gt;0,'登録選手'!G98,"")</f>
      </c>
      <c r="F97" s="62">
        <f>IF('登録選手'!I98&gt;0,'登録選手'!I98,"")</f>
      </c>
      <c r="G97" s="27">
        <f>IF('登録選手'!J98&gt;0,'登録選手'!J98,"")</f>
      </c>
    </row>
    <row r="98" spans="1:7" s="5" customFormat="1" ht="21.75" customHeight="1">
      <c r="A98" s="20">
        <v>96</v>
      </c>
      <c r="B98" s="22">
        <f>IF('登録選手'!B99&gt;0,'登録選手'!B99,"")</f>
      </c>
      <c r="C98" s="25">
        <f>IF('登録選手'!C99&gt;0,'登録選手'!C99,"")</f>
      </c>
      <c r="D98" s="25">
        <f>IF('登録選手'!D99&gt;0,'登録選手'!D99,"")</f>
      </c>
      <c r="E98" s="26">
        <f>IF('登録選手'!G99&gt;0,'登録選手'!G99,"")</f>
      </c>
      <c r="F98" s="62">
        <f>IF('登録選手'!I99&gt;0,'登録選手'!I99,"")</f>
      </c>
      <c r="G98" s="27">
        <f>IF('登録選手'!J99&gt;0,'登録選手'!J99,"")</f>
      </c>
    </row>
    <row r="99" spans="1:7" s="5" customFormat="1" ht="21.75" customHeight="1">
      <c r="A99" s="20">
        <v>97</v>
      </c>
      <c r="B99" s="22">
        <f>IF('登録選手'!B100&gt;0,'登録選手'!B100,"")</f>
      </c>
      <c r="C99" s="25">
        <f>IF('登録選手'!C100&gt;0,'登録選手'!C100,"")</f>
      </c>
      <c r="D99" s="25">
        <f>IF('登録選手'!D100&gt;0,'登録選手'!D100,"")</f>
      </c>
      <c r="E99" s="26">
        <f>IF('登録選手'!G100&gt;0,'登録選手'!G100,"")</f>
      </c>
      <c r="F99" s="62">
        <f>IF('登録選手'!I100&gt;0,'登録選手'!I100,"")</f>
      </c>
      <c r="G99" s="27">
        <f>IF('登録選手'!J100&gt;0,'登録選手'!J100,"")</f>
      </c>
    </row>
    <row r="100" spans="1:7" s="5" customFormat="1" ht="21.75" customHeight="1">
      <c r="A100" s="20">
        <v>98</v>
      </c>
      <c r="B100" s="22">
        <f>IF('登録選手'!B101&gt;0,'登録選手'!B101,"")</f>
      </c>
      <c r="C100" s="25">
        <f>IF('登録選手'!C101&gt;0,'登録選手'!C101,"")</f>
      </c>
      <c r="D100" s="25">
        <f>IF('登録選手'!D101&gt;0,'登録選手'!D101,"")</f>
      </c>
      <c r="E100" s="26">
        <f>IF('登録選手'!G101&gt;0,'登録選手'!G101,"")</f>
      </c>
      <c r="F100" s="62">
        <f>IF('登録選手'!I101&gt;0,'登録選手'!I101,"")</f>
      </c>
      <c r="G100" s="27">
        <f>IF('登録選手'!J101&gt;0,'登録選手'!J101,"")</f>
      </c>
    </row>
    <row r="101" spans="1:7" s="5" customFormat="1" ht="21.75" customHeight="1">
      <c r="A101" s="20">
        <v>99</v>
      </c>
      <c r="B101" s="22">
        <f>IF('登録選手'!B102&gt;0,'登録選手'!B102,"")</f>
      </c>
      <c r="C101" s="25">
        <f>IF('登録選手'!C102&gt;0,'登録選手'!C102,"")</f>
      </c>
      <c r="D101" s="25">
        <f>IF('登録選手'!D102&gt;0,'登録選手'!D102,"")</f>
      </c>
      <c r="E101" s="26">
        <f>IF('登録選手'!G102&gt;0,'登録選手'!G102,"")</f>
      </c>
      <c r="F101" s="62">
        <f>IF('登録選手'!I102&gt;0,'登録選手'!I102,"")</f>
      </c>
      <c r="G101" s="27">
        <f>IF('登録選手'!J102&gt;0,'登録選手'!J102,"")</f>
      </c>
    </row>
    <row r="102" spans="1:7" s="5" customFormat="1" ht="21.75" customHeight="1" thickBot="1">
      <c r="A102" s="21">
        <v>100</v>
      </c>
      <c r="B102" s="23">
        <f>IF('登録選手'!B103&gt;0,'登録選手'!B103,"")</f>
      </c>
      <c r="C102" s="28">
        <f>IF('登録選手'!C103&gt;0,'登録選手'!C103,"")</f>
      </c>
      <c r="D102" s="28">
        <f>IF('登録選手'!D103&gt;0,'登録選手'!D103,"")</f>
      </c>
      <c r="E102" s="29">
        <f>IF('登録選手'!G103&gt;0,'登録選手'!G103,"")</f>
      </c>
      <c r="F102" s="63">
        <f>IF('登録選手'!I103&gt;0,'登録選手'!I103,"")</f>
      </c>
      <c r="G102" s="30">
        <f>IF('登録選手'!J103&gt;0,'登録選手'!J103,"")</f>
      </c>
    </row>
    <row r="103" ht="12.75" customHeight="1"/>
    <row r="104" spans="3:7" s="5" customFormat="1" ht="21.75" customHeight="1">
      <c r="C104" s="3"/>
      <c r="D104" s="31"/>
      <c r="G104" s="33"/>
    </row>
  </sheetData>
  <sheetProtection password="CC06" sheet="1" objects="1" scenarios="1" selectLockedCells="1"/>
  <mergeCells count="2">
    <mergeCell ref="A1:G1"/>
    <mergeCell ref="I3:J3"/>
  </mergeCells>
  <dataValidations count="3">
    <dataValidation type="list" allowBlank="1" showInputMessage="1" showErrorMessage="1" sqref="E3:E102">
      <formula1>"男,女"</formula1>
    </dataValidation>
    <dataValidation allowBlank="1" showInputMessage="1" showErrorMessage="1" imeMode="hiragana" sqref="C3:D102"/>
    <dataValidation allowBlank="1" showInputMessage="1" showErrorMessage="1" imeMode="off" sqref="F3:G102"/>
  </dataValidations>
  <printOptions horizontalCentered="1" verticalCentered="1"/>
  <pageMargins left="0" right="0" top="0" bottom="0" header="0" footer="0"/>
  <pageSetup horizontalDpi="600" verticalDpi="600" orientation="portrait" paperSize="9" scale="76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S1" sqref="AS1"/>
    </sheetView>
  </sheetViews>
  <sheetFormatPr defaultColWidth="9.140625" defaultRowHeight="15"/>
  <cols>
    <col min="1" max="1" width="9.00390625" style="0" bestFit="1" customWidth="1"/>
    <col min="2" max="2" width="12.7109375" style="0" hidden="1" customWidth="1"/>
    <col min="3" max="3" width="11.57421875" style="0" bestFit="1" customWidth="1"/>
    <col min="4" max="4" width="11.57421875" style="0" hidden="1" customWidth="1"/>
    <col min="5" max="5" width="13.8515625" style="0" hidden="1" customWidth="1"/>
    <col min="6" max="6" width="15.421875" style="0" hidden="1" customWidth="1"/>
    <col min="7" max="7" width="13.8515625" style="0" hidden="1" customWidth="1"/>
    <col min="8" max="8" width="15.421875" style="0" hidden="1" customWidth="1"/>
    <col min="9" max="9" width="13.8515625" style="0" hidden="1" customWidth="1"/>
    <col min="10" max="10" width="15.421875" style="0" hidden="1" customWidth="1"/>
    <col min="11" max="11" width="13.8515625" style="0" bestFit="1" customWidth="1"/>
    <col min="12" max="12" width="18.421875" style="0" bestFit="1" customWidth="1"/>
    <col min="13" max="13" width="19.28125" style="0" hidden="1" customWidth="1"/>
    <col min="14" max="14" width="16.140625" style="24" hidden="1" customWidth="1"/>
    <col min="15" max="15" width="15.140625" style="0" hidden="1" customWidth="1"/>
    <col min="16" max="16" width="13.00390625" style="0" hidden="1" customWidth="1"/>
    <col min="17" max="17" width="11.57421875" style="0" hidden="1" customWidth="1"/>
    <col min="18" max="18" width="9.00390625" style="0" hidden="1" customWidth="1"/>
    <col min="19" max="20" width="7.7109375" style="0" bestFit="1" customWidth="1"/>
    <col min="21" max="22" width="14.57421875" style="0" bestFit="1" customWidth="1"/>
    <col min="23" max="23" width="7.7109375" style="0" hidden="1" customWidth="1"/>
    <col min="24" max="24" width="7.140625" style="0" bestFit="1" customWidth="1"/>
    <col min="25" max="25" width="16.421875" style="0" customWidth="1"/>
    <col min="26" max="26" width="8.421875" style="0" bestFit="1" customWidth="1"/>
    <col min="27" max="27" width="14.140625" style="0" bestFit="1" customWidth="1"/>
    <col min="28" max="28" width="14.140625" style="0" customWidth="1"/>
    <col min="29" max="29" width="14.140625" style="0" bestFit="1" customWidth="1"/>
    <col min="30" max="30" width="12.140625" style="0" customWidth="1"/>
    <col min="31" max="31" width="12.140625" style="0" bestFit="1" customWidth="1"/>
    <col min="32" max="32" width="14.140625" style="0" bestFit="1" customWidth="1"/>
    <col min="33" max="33" width="13.57421875" style="0" hidden="1" customWidth="1"/>
    <col min="34" max="34" width="13.140625" style="0" hidden="1" customWidth="1"/>
    <col min="35" max="35" width="11.57421875" style="0" hidden="1" customWidth="1"/>
    <col min="36" max="37" width="13.00390625" style="0" bestFit="1" customWidth="1"/>
    <col min="38" max="38" width="17.28125" style="0" bestFit="1" customWidth="1"/>
    <col min="39" max="39" width="15.140625" style="0" bestFit="1" customWidth="1"/>
    <col min="40" max="40" width="16.140625" style="0" bestFit="1" customWidth="1"/>
    <col min="41" max="41" width="17.28125" style="0" bestFit="1" customWidth="1"/>
    <col min="42" max="42" width="5.28125" style="0" bestFit="1" customWidth="1"/>
    <col min="44" max="44" width="9.421875" style="0" bestFit="1" customWidth="1"/>
  </cols>
  <sheetData>
    <row r="1" spans="1:44" ht="14.25">
      <c r="A1" s="33" t="s">
        <v>57</v>
      </c>
      <c r="B1" s="2" t="s">
        <v>17</v>
      </c>
      <c r="C1" s="5" t="s">
        <v>18</v>
      </c>
      <c r="D1" s="2" t="s">
        <v>19</v>
      </c>
      <c r="E1" s="5" t="s">
        <v>20</v>
      </c>
      <c r="F1" s="2" t="s">
        <v>21</v>
      </c>
      <c r="G1" s="2" t="s">
        <v>22</v>
      </c>
      <c r="H1" s="2" t="s">
        <v>23</v>
      </c>
      <c r="I1" s="5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5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s="24" t="s">
        <v>41</v>
      </c>
      <c r="AA1" t="s">
        <v>42</v>
      </c>
      <c r="AB1" t="s">
        <v>43</v>
      </c>
      <c r="AC1" t="s">
        <v>44</v>
      </c>
      <c r="AD1" t="s">
        <v>94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R1" t="s">
        <v>66</v>
      </c>
    </row>
    <row r="2" spans="1:44" ht="14.25">
      <c r="A2" s="2">
        <v>1</v>
      </c>
      <c r="B2" s="2"/>
      <c r="C2" s="5">
        <f>IF('登録選手'!B4&gt;0,'登録選手'!B4,"")</f>
      </c>
      <c r="D2" s="2"/>
      <c r="E2" s="5"/>
      <c r="F2" s="2"/>
      <c r="G2" s="4"/>
      <c r="H2" s="2"/>
      <c r="I2" s="5"/>
      <c r="J2" s="2"/>
      <c r="K2" s="33">
        <f>IF('登録選手'!C4&gt;0,'学校情報'!$E$4,"")</f>
      </c>
      <c r="L2" s="2">
        <f>IF('登録選手'!C4&gt;0,'学校情報'!$C$4,"")</f>
      </c>
      <c r="M2" s="2"/>
      <c r="S2">
        <f>IF('登録選手'!C4&gt;0,'登録選手'!C4,"")</f>
      </c>
      <c r="T2">
        <f>IF('登録選手'!D4&gt;0,'登録選手'!D4,"")</f>
      </c>
      <c r="U2">
        <f>IF('登録選手'!E4&gt;0,'登録選手'!E4,"")</f>
      </c>
      <c r="V2">
        <f>IF('登録選手'!F4&gt;0,'登録選手'!F4,"")</f>
      </c>
      <c r="X2">
        <f>IF('登録選手'!G4&gt;0,'登録選手'!G4,"")</f>
      </c>
      <c r="Y2" s="47">
        <f>IF('登録選手'!H4&gt;0,'登録選手'!H4,"")</f>
      </c>
      <c r="Z2">
        <f>IF('登録選手'!H4&gt;0,DATEDIF(Y2,$AR$2,"Y"),"")</f>
      </c>
      <c r="AA2">
        <f>IF('登録選手'!$C4&gt;0,IF('学校情報'!B$8="",'学校情報'!B$9,'学校情報'!B$8),"")</f>
      </c>
      <c r="AB2">
        <f>IF('登録選手'!$C4&gt;0,IF('学校情報'!C$8="",'学校情報'!C$9,'学校情報'!C$8),"")</f>
      </c>
      <c r="AC2">
        <f>IF('登録選手'!$C4&gt;0,IF('学校情報'!D$8="",'学校情報'!D$9,'学校情報'!D$8),"")</f>
      </c>
      <c r="AD2">
        <f>IF('登録選手'!$C4&gt;0,IF('学校情報'!E$8="",'学校情報'!E$9,'学校情報'!E$8),"")</f>
      </c>
      <c r="AE2">
        <f>IF('登録選手'!$C4&gt;0,IF('学校情報'!F$8="",'学校情報'!F$9,'学校情報'!F$8),"")</f>
      </c>
      <c r="AF2">
        <f>IF('登録選手'!$C4&gt;0,IF('学校情報'!G$8="",'学校情報'!G$9,'学校情報'!G$8),"")</f>
      </c>
      <c r="AJ2">
        <f>IF('登録選手'!J4&gt;0,'登録選手'!J4,"")</f>
      </c>
      <c r="AK2">
        <f>IF('登録選手'!K4&gt;0,'登録選手'!K4,"")</f>
      </c>
      <c r="AL2">
        <f>IF('登録選手'!L4&gt;0,'登録選手'!L4,"")</f>
      </c>
      <c r="AR2" s="80">
        <v>44682</v>
      </c>
    </row>
    <row r="3" spans="1:38" ht="14.25">
      <c r="A3" s="2">
        <v>2</v>
      </c>
      <c r="B3" s="2"/>
      <c r="C3" s="33">
        <f>IF('登録選手'!B5&gt;0,'登録選手'!B5,"")</f>
      </c>
      <c r="D3" s="2"/>
      <c r="E3" s="5"/>
      <c r="F3" s="2"/>
      <c r="G3" s="4"/>
      <c r="H3" s="2"/>
      <c r="I3" s="5"/>
      <c r="J3" s="2"/>
      <c r="K3" s="33">
        <f>IF('登録選手'!C5&gt;0,'学校情報'!$E$4,"")</f>
      </c>
      <c r="L3" s="33">
        <f>IF('登録選手'!C5&gt;0,'学校情報'!$C$4,"")</f>
      </c>
      <c r="M3" s="33"/>
      <c r="S3">
        <f>IF('登録選手'!C5&gt;0,'登録選手'!C5,"")</f>
      </c>
      <c r="T3">
        <f>IF('登録選手'!D5&gt;0,'登録選手'!D5,"")</f>
      </c>
      <c r="U3">
        <f>IF('登録選手'!E5&gt;0,'登録選手'!E5,"")</f>
      </c>
      <c r="V3">
        <f>IF('登録選手'!F5&gt;0,'登録選手'!F5,"")</f>
      </c>
      <c r="X3">
        <f>IF('登録選手'!G5&gt;0,'登録選手'!G5,"")</f>
      </c>
      <c r="Y3" s="47">
        <f>IF('登録選手'!H5&gt;0,'登録選手'!H5,"")</f>
      </c>
      <c r="Z3">
        <f>IF('登録選手'!H5&gt;0,DATEDIF(Y3,$AR$2,"Y"),"")</f>
      </c>
      <c r="AA3">
        <f>IF('登録選手'!$C5&gt;0,IF('学校情報'!B$8="",'学校情報'!B$9,'学校情報'!B$8),"")</f>
      </c>
      <c r="AB3">
        <f>IF('登録選手'!$C5&gt;0,IF('学校情報'!C$8="",'学校情報'!C$9,'学校情報'!C$8),"")</f>
      </c>
      <c r="AC3">
        <f>IF('登録選手'!$C5&gt;0,IF('学校情報'!D$8="",'学校情報'!D$9,'学校情報'!D$8),"")</f>
      </c>
      <c r="AD3">
        <f>IF('登録選手'!$C5&gt;0,IF('学校情報'!E$8="",'学校情報'!E$9,'学校情報'!E$8),"")</f>
      </c>
      <c r="AE3">
        <f>IF('登録選手'!$C5&gt;0,IF('学校情報'!F$8="",'学校情報'!F$9,'学校情報'!F$8),"")</f>
      </c>
      <c r="AF3">
        <f>IF('登録選手'!$C5&gt;0,IF('学校情報'!G$8="",'学校情報'!G$9,'学校情報'!G$8),"")</f>
      </c>
      <c r="AJ3">
        <f>IF('登録選手'!J5&gt;0,'登録選手'!J5,"")</f>
      </c>
      <c r="AK3">
        <f>IF('登録選手'!K5&gt;0,'登録選手'!K5,"")</f>
      </c>
      <c r="AL3">
        <f>IF('登録選手'!L5&gt;0,'登録選手'!L5,"")</f>
      </c>
    </row>
    <row r="4" spans="1:38" ht="14.25">
      <c r="A4" s="2">
        <v>3</v>
      </c>
      <c r="B4" s="2"/>
      <c r="C4" s="33">
        <f>IF('登録選手'!B6&gt;0,'登録選手'!B6,"")</f>
      </c>
      <c r="D4" s="2"/>
      <c r="E4" s="5"/>
      <c r="F4" s="2"/>
      <c r="G4" s="4"/>
      <c r="H4" s="2"/>
      <c r="I4" s="5"/>
      <c r="J4" s="2"/>
      <c r="K4" s="33">
        <f>IF('登録選手'!C6&gt;0,'学校情報'!$E$4,"")</f>
      </c>
      <c r="L4" s="33">
        <f>IF('登録選手'!C6&gt;0,'学校情報'!$C$4,"")</f>
      </c>
      <c r="M4" s="33"/>
      <c r="S4">
        <f>IF('登録選手'!C6&gt;0,'登録選手'!C6,"")</f>
      </c>
      <c r="T4">
        <f>IF('登録選手'!D6&gt;0,'登録選手'!D6,"")</f>
      </c>
      <c r="U4">
        <f>IF('登録選手'!E6&gt;0,'登録選手'!E6,"")</f>
      </c>
      <c r="V4">
        <f>IF('登録選手'!F6&gt;0,'登録選手'!F6,"")</f>
      </c>
      <c r="X4">
        <f>IF('登録選手'!G6&gt;0,'登録選手'!G6,"")</f>
      </c>
      <c r="Y4" s="47">
        <f>IF('登録選手'!H6&gt;0,'登録選手'!H6,"")</f>
      </c>
      <c r="Z4">
        <f>IF('登録選手'!H6&gt;0,DATEDIF(Y4,$AR$2,"Y"),"")</f>
      </c>
      <c r="AA4">
        <f>IF('登録選手'!$C6&gt;0,IF('学校情報'!B$8="",'学校情報'!B$9,'学校情報'!B$8),"")</f>
      </c>
      <c r="AB4">
        <f>IF('登録選手'!$C6&gt;0,IF('学校情報'!C$8="",'学校情報'!C$9,'学校情報'!C$8),"")</f>
      </c>
      <c r="AC4">
        <f>IF('登録選手'!$C6&gt;0,IF('学校情報'!D$8="",'学校情報'!D$9,'学校情報'!D$8),"")</f>
      </c>
      <c r="AD4">
        <f>IF('登録選手'!$C6&gt;0,IF('学校情報'!E$8="",'学校情報'!E$9,'学校情報'!E$8),"")</f>
      </c>
      <c r="AE4">
        <f>IF('登録選手'!$C6&gt;0,IF('学校情報'!F$8="",'学校情報'!F$9,'学校情報'!F$8),"")</f>
      </c>
      <c r="AF4">
        <f>IF('登録選手'!$C6&gt;0,IF('学校情報'!G$8="",'学校情報'!G$9,'学校情報'!G$8),"")</f>
      </c>
      <c r="AJ4">
        <f>IF('登録選手'!J6&gt;0,'登録選手'!J6,"")</f>
      </c>
      <c r="AK4">
        <f>IF('登録選手'!K6&gt;0,'登録選手'!K6,"")</f>
      </c>
      <c r="AL4">
        <f>IF('登録選手'!L6&gt;0,'登録選手'!L6,"")</f>
      </c>
    </row>
    <row r="5" spans="1:38" ht="14.25">
      <c r="A5" s="2">
        <v>4</v>
      </c>
      <c r="B5" s="2"/>
      <c r="C5" s="33">
        <f>IF('登録選手'!B7&gt;0,'登録選手'!B7,"")</f>
      </c>
      <c r="D5" s="2"/>
      <c r="E5" s="5"/>
      <c r="F5" s="2"/>
      <c r="G5" s="4"/>
      <c r="H5" s="2"/>
      <c r="I5" s="5"/>
      <c r="J5" s="2"/>
      <c r="K5" s="33">
        <f>IF('登録選手'!C7&gt;0,'学校情報'!$E$4,"")</f>
      </c>
      <c r="L5" s="33">
        <f>IF('登録選手'!C7&gt;0,'学校情報'!$C$4,"")</f>
      </c>
      <c r="M5" s="33"/>
      <c r="S5">
        <f>IF('登録選手'!C7&gt;0,'登録選手'!C7,"")</f>
      </c>
      <c r="T5">
        <f>IF('登録選手'!D7&gt;0,'登録選手'!D7,"")</f>
      </c>
      <c r="U5">
        <f>IF('登録選手'!E7&gt;0,'登録選手'!E7,"")</f>
      </c>
      <c r="V5">
        <f>IF('登録選手'!F7&gt;0,'登録選手'!F7,"")</f>
      </c>
      <c r="X5">
        <f>IF('登録選手'!G7&gt;0,'登録選手'!G7,"")</f>
      </c>
      <c r="Y5" s="47">
        <f>IF('登録選手'!H7&gt;0,'登録選手'!H7,"")</f>
      </c>
      <c r="Z5">
        <f>IF('登録選手'!H7&gt;0,DATEDIF(Y5,$AR$2,"Y"),"")</f>
      </c>
      <c r="AA5">
        <f>IF('登録選手'!$C7&gt;0,IF('学校情報'!B$8="",'学校情報'!B$9,'学校情報'!B$8),"")</f>
      </c>
      <c r="AB5">
        <f>IF('登録選手'!$C7&gt;0,IF('学校情報'!C$8="",'学校情報'!C$9,'学校情報'!C$8),"")</f>
      </c>
      <c r="AC5">
        <f>IF('登録選手'!$C7&gt;0,IF('学校情報'!D$8="",'学校情報'!D$9,'学校情報'!D$8),"")</f>
      </c>
      <c r="AD5">
        <f>IF('登録選手'!$C7&gt;0,IF('学校情報'!E$8="",'学校情報'!E$9,'学校情報'!E$8),"")</f>
      </c>
      <c r="AE5">
        <f>IF('登録選手'!$C7&gt;0,IF('学校情報'!F$8="",'学校情報'!F$9,'学校情報'!F$8),"")</f>
      </c>
      <c r="AF5">
        <f>IF('登録選手'!$C7&gt;0,IF('学校情報'!G$8="",'学校情報'!G$9,'学校情報'!G$8),"")</f>
      </c>
      <c r="AJ5">
        <f>IF('登録選手'!J7&gt;0,'登録選手'!J7,"")</f>
      </c>
      <c r="AK5">
        <f>IF('登録選手'!K7&gt;0,'登録選手'!K7,"")</f>
      </c>
      <c r="AL5">
        <f>IF('登録選手'!L7&gt;0,'登録選手'!L7,"")</f>
      </c>
    </row>
    <row r="6" spans="1:38" ht="14.25">
      <c r="A6" s="2">
        <v>5</v>
      </c>
      <c r="B6" s="2"/>
      <c r="C6" s="33">
        <f>IF('登録選手'!B8&gt;0,'登録選手'!B8,"")</f>
      </c>
      <c r="D6" s="2"/>
      <c r="E6" s="5"/>
      <c r="F6" s="2"/>
      <c r="G6" s="4"/>
      <c r="H6" s="2"/>
      <c r="I6" s="5"/>
      <c r="J6" s="2"/>
      <c r="K6" s="33">
        <f>IF('登録選手'!C8&gt;0,'学校情報'!$E$4,"")</f>
      </c>
      <c r="L6" s="33">
        <f>IF('登録選手'!C8&gt;0,'学校情報'!$C$4,"")</f>
      </c>
      <c r="M6" s="33"/>
      <c r="S6">
        <f>IF('登録選手'!C8&gt;0,'登録選手'!C8,"")</f>
      </c>
      <c r="T6">
        <f>IF('登録選手'!D8&gt;0,'登録選手'!D8,"")</f>
      </c>
      <c r="U6">
        <f>IF('登録選手'!E8&gt;0,'登録選手'!E8,"")</f>
      </c>
      <c r="V6">
        <f>IF('登録選手'!F8&gt;0,'登録選手'!F8,"")</f>
      </c>
      <c r="X6">
        <f>IF('登録選手'!G8&gt;0,'登録選手'!G8,"")</f>
      </c>
      <c r="Y6" s="47">
        <f>IF('登録選手'!H8&gt;0,'登録選手'!H8,"")</f>
      </c>
      <c r="Z6">
        <f>IF('登録選手'!H8&gt;0,DATEDIF(Y6,$AR$2,"Y"),"")</f>
      </c>
      <c r="AA6">
        <f>IF('登録選手'!$C8&gt;0,IF('学校情報'!B$8="",'学校情報'!B$9,'学校情報'!B$8),"")</f>
      </c>
      <c r="AB6">
        <f>IF('登録選手'!$C8&gt;0,IF('学校情報'!C$8="",'学校情報'!C$9,'学校情報'!C$8),"")</f>
      </c>
      <c r="AC6">
        <f>IF('登録選手'!$C8&gt;0,IF('学校情報'!D$8="",'学校情報'!D$9,'学校情報'!D$8),"")</f>
      </c>
      <c r="AD6">
        <f>IF('登録選手'!$C8&gt;0,IF('学校情報'!E$8="",'学校情報'!E$9,'学校情報'!E$8),"")</f>
      </c>
      <c r="AE6">
        <f>IF('登録選手'!$C8&gt;0,IF('学校情報'!F$8="",'学校情報'!F$9,'学校情報'!F$8),"")</f>
      </c>
      <c r="AF6">
        <f>IF('登録選手'!$C8&gt;0,IF('学校情報'!G$8="",'学校情報'!G$9,'学校情報'!G$8),"")</f>
      </c>
      <c r="AJ6">
        <f>IF('登録選手'!J8&gt;0,'登録選手'!J8,"")</f>
      </c>
      <c r="AK6">
        <f>IF('登録選手'!K8&gt;0,'登録選手'!K8,"")</f>
      </c>
      <c r="AL6">
        <f>IF('登録選手'!L8&gt;0,'登録選手'!L8,"")</f>
      </c>
    </row>
    <row r="7" spans="1:38" ht="14.25">
      <c r="A7" s="2">
        <v>6</v>
      </c>
      <c r="B7" s="2"/>
      <c r="C7" s="33">
        <f>IF('登録選手'!B9&gt;0,'登録選手'!B9,"")</f>
      </c>
      <c r="D7" s="2"/>
      <c r="E7" s="5"/>
      <c r="F7" s="2"/>
      <c r="G7" s="4"/>
      <c r="H7" s="2"/>
      <c r="I7" s="5"/>
      <c r="J7" s="2"/>
      <c r="K7" s="33">
        <f>IF('登録選手'!C9&gt;0,'学校情報'!$E$4,"")</f>
      </c>
      <c r="L7" s="33">
        <f>IF('登録選手'!C9&gt;0,'学校情報'!$C$4,"")</f>
      </c>
      <c r="M7" s="33"/>
      <c r="S7">
        <f>IF('登録選手'!C9&gt;0,'登録選手'!C9,"")</f>
      </c>
      <c r="T7">
        <f>IF('登録選手'!D9&gt;0,'登録選手'!D9,"")</f>
      </c>
      <c r="U7">
        <f>IF('登録選手'!E9&gt;0,'登録選手'!E9,"")</f>
      </c>
      <c r="V7">
        <f>IF('登録選手'!F9&gt;0,'登録選手'!F9,"")</f>
      </c>
      <c r="X7">
        <f>IF('登録選手'!G9&gt;0,'登録選手'!G9,"")</f>
      </c>
      <c r="Y7" s="47">
        <f>IF('登録選手'!H9&gt;0,'登録選手'!H9,"")</f>
      </c>
      <c r="Z7">
        <f>IF('登録選手'!H9&gt;0,DATEDIF(Y7,$AR$2,"Y"),"")</f>
      </c>
      <c r="AA7">
        <f>IF('登録選手'!$C9&gt;0,IF('学校情報'!B$8="",'学校情報'!B$9,'学校情報'!B$8),"")</f>
      </c>
      <c r="AB7">
        <f>IF('登録選手'!$C9&gt;0,IF('学校情報'!C$8="",'学校情報'!C$9,'学校情報'!C$8),"")</f>
      </c>
      <c r="AC7">
        <f>IF('登録選手'!$C9&gt;0,IF('学校情報'!D$8="",'学校情報'!D$9,'学校情報'!D$8),"")</f>
      </c>
      <c r="AD7">
        <f>IF('登録選手'!$C9&gt;0,IF('学校情報'!E$8="",'学校情報'!E$9,'学校情報'!E$8),"")</f>
      </c>
      <c r="AE7">
        <f>IF('登録選手'!$C9&gt;0,IF('学校情報'!F$8="",'学校情報'!F$9,'学校情報'!F$8),"")</f>
      </c>
      <c r="AF7">
        <f>IF('登録選手'!$C9&gt;0,IF('学校情報'!G$8="",'学校情報'!G$9,'学校情報'!G$8),"")</f>
      </c>
      <c r="AJ7">
        <f>IF('登録選手'!J9&gt;0,'登録選手'!J9,"")</f>
      </c>
      <c r="AK7">
        <f>IF('登録選手'!K9&gt;0,'登録選手'!K9,"")</f>
      </c>
      <c r="AL7">
        <f>IF('登録選手'!L9&gt;0,'登録選手'!L9,"")</f>
      </c>
    </row>
    <row r="8" spans="1:38" ht="14.25">
      <c r="A8" s="2">
        <v>7</v>
      </c>
      <c r="B8" s="2"/>
      <c r="C8" s="33">
        <f>IF('登録選手'!B10&gt;0,'登録選手'!B10,"")</f>
      </c>
      <c r="D8" s="2"/>
      <c r="E8" s="5"/>
      <c r="F8" s="2"/>
      <c r="G8" s="4"/>
      <c r="H8" s="2"/>
      <c r="I8" s="5"/>
      <c r="J8" s="2"/>
      <c r="K8" s="33">
        <f>IF('登録選手'!C10&gt;0,'学校情報'!$E$4,"")</f>
      </c>
      <c r="L8" s="33">
        <f>IF('登録選手'!C10&gt;0,'学校情報'!$C$4,"")</f>
      </c>
      <c r="M8" s="33"/>
      <c r="S8">
        <f>IF('登録選手'!C10&gt;0,'登録選手'!C10,"")</f>
      </c>
      <c r="T8">
        <f>IF('登録選手'!D10&gt;0,'登録選手'!D10,"")</f>
      </c>
      <c r="U8">
        <f>IF('登録選手'!E10&gt;0,'登録選手'!E10,"")</f>
      </c>
      <c r="V8">
        <f>IF('登録選手'!F10&gt;0,'登録選手'!F10,"")</f>
      </c>
      <c r="X8">
        <f>IF('登録選手'!G10&gt;0,'登録選手'!G10,"")</f>
      </c>
      <c r="Y8" s="47">
        <f>IF('登録選手'!H10&gt;0,'登録選手'!H10,"")</f>
      </c>
      <c r="Z8">
        <f>IF('登録選手'!H10&gt;0,DATEDIF(Y8,$AR$2,"Y"),"")</f>
      </c>
      <c r="AA8">
        <f>IF('登録選手'!$C10&gt;0,IF('学校情報'!B$8="",'学校情報'!B$9,'学校情報'!B$8),"")</f>
      </c>
      <c r="AB8">
        <f>IF('登録選手'!$C10&gt;0,IF('学校情報'!C$8="",'学校情報'!C$9,'学校情報'!C$8),"")</f>
      </c>
      <c r="AC8">
        <f>IF('登録選手'!$C10&gt;0,IF('学校情報'!D$8="",'学校情報'!D$9,'学校情報'!D$8),"")</f>
      </c>
      <c r="AD8">
        <f>IF('登録選手'!$C10&gt;0,IF('学校情報'!E$8="",'学校情報'!E$9,'学校情報'!E$8),"")</f>
      </c>
      <c r="AE8">
        <f>IF('登録選手'!$C10&gt;0,IF('学校情報'!F$8="",'学校情報'!F$9,'学校情報'!F$8),"")</f>
      </c>
      <c r="AF8">
        <f>IF('登録選手'!$C10&gt;0,IF('学校情報'!G$8="",'学校情報'!G$9,'学校情報'!G$8),"")</f>
      </c>
      <c r="AJ8">
        <f>IF('登録選手'!J10&gt;0,'登録選手'!J10,"")</f>
      </c>
      <c r="AK8">
        <f>IF('登録選手'!K10&gt;0,'登録選手'!K10,"")</f>
      </c>
      <c r="AL8">
        <f>IF('登録選手'!L10&gt;0,'登録選手'!L10,"")</f>
      </c>
    </row>
    <row r="9" spans="1:38" ht="14.25">
      <c r="A9" s="2">
        <v>8</v>
      </c>
      <c r="B9" s="2"/>
      <c r="C9" s="33">
        <f>IF('登録選手'!B11&gt;0,'登録選手'!B11,"")</f>
      </c>
      <c r="D9" s="2"/>
      <c r="E9" s="5"/>
      <c r="F9" s="2"/>
      <c r="G9" s="4"/>
      <c r="H9" s="2"/>
      <c r="I9" s="5"/>
      <c r="J9" s="2"/>
      <c r="K9" s="33">
        <f>IF('登録選手'!C11&gt;0,'学校情報'!$E$4,"")</f>
      </c>
      <c r="L9" s="33">
        <f>IF('登録選手'!C11&gt;0,'学校情報'!$C$4,"")</f>
      </c>
      <c r="M9" s="33"/>
      <c r="S9">
        <f>IF('登録選手'!C11&gt;0,'登録選手'!C11,"")</f>
      </c>
      <c r="T9">
        <f>IF('登録選手'!D11&gt;0,'登録選手'!D11,"")</f>
      </c>
      <c r="U9">
        <f>IF('登録選手'!E11&gt;0,'登録選手'!E11,"")</f>
      </c>
      <c r="V9">
        <f>IF('登録選手'!F11&gt;0,'登録選手'!F11,"")</f>
      </c>
      <c r="X9">
        <f>IF('登録選手'!G11&gt;0,'登録選手'!G11,"")</f>
      </c>
      <c r="Y9" s="47">
        <f>IF('登録選手'!H11&gt;0,'登録選手'!H11,"")</f>
      </c>
      <c r="Z9">
        <f>IF('登録選手'!H11&gt;0,DATEDIF(Y9,$AR$2,"Y"),"")</f>
      </c>
      <c r="AA9">
        <f>IF('登録選手'!$C11&gt;0,IF('学校情報'!B$8="",'学校情報'!B$9,'学校情報'!B$8),"")</f>
      </c>
      <c r="AB9">
        <f>IF('登録選手'!$C11&gt;0,IF('学校情報'!C$8="",'学校情報'!C$9,'学校情報'!C$8),"")</f>
      </c>
      <c r="AC9">
        <f>IF('登録選手'!$C11&gt;0,IF('学校情報'!D$8="",'学校情報'!D$9,'学校情報'!D$8),"")</f>
      </c>
      <c r="AD9">
        <f>IF('登録選手'!$C11&gt;0,IF('学校情報'!E$8="",'学校情報'!E$9,'学校情報'!E$8),"")</f>
      </c>
      <c r="AE9">
        <f>IF('登録選手'!$C11&gt;0,IF('学校情報'!F$8="",'学校情報'!F$9,'学校情報'!F$8),"")</f>
      </c>
      <c r="AF9">
        <f>IF('登録選手'!$C11&gt;0,IF('学校情報'!G$8="",'学校情報'!G$9,'学校情報'!G$8),"")</f>
      </c>
      <c r="AJ9">
        <f>IF('登録選手'!J11&gt;0,'登録選手'!J11,"")</f>
      </c>
      <c r="AK9">
        <f>IF('登録選手'!K11&gt;0,'登録選手'!K11,"")</f>
      </c>
      <c r="AL9">
        <f>IF('登録選手'!L11&gt;0,'登録選手'!L11,"")</f>
      </c>
    </row>
    <row r="10" spans="1:38" ht="14.25">
      <c r="A10" s="2">
        <v>9</v>
      </c>
      <c r="B10" s="2"/>
      <c r="C10" s="33">
        <f>IF('登録選手'!B12&gt;0,'登録選手'!B12,"")</f>
      </c>
      <c r="D10" s="2"/>
      <c r="E10" s="5"/>
      <c r="F10" s="2"/>
      <c r="G10" s="4"/>
      <c r="H10" s="2"/>
      <c r="I10" s="5"/>
      <c r="J10" s="2"/>
      <c r="K10" s="33">
        <f>IF('登録選手'!C12&gt;0,'学校情報'!$E$4,"")</f>
      </c>
      <c r="L10" s="33">
        <f>IF('登録選手'!C12&gt;0,'学校情報'!$C$4,"")</f>
      </c>
      <c r="M10" s="33"/>
      <c r="S10">
        <f>IF('登録選手'!C12&gt;0,'登録選手'!C12,"")</f>
      </c>
      <c r="T10">
        <f>IF('登録選手'!D12&gt;0,'登録選手'!D12,"")</f>
      </c>
      <c r="U10">
        <f>IF('登録選手'!E12&gt;0,'登録選手'!E12,"")</f>
      </c>
      <c r="V10">
        <f>IF('登録選手'!F12&gt;0,'登録選手'!F12,"")</f>
      </c>
      <c r="X10">
        <f>IF('登録選手'!G12&gt;0,'登録選手'!G12,"")</f>
      </c>
      <c r="Y10" s="47">
        <f>IF('登録選手'!H12&gt;0,'登録選手'!H12,"")</f>
      </c>
      <c r="Z10">
        <f>IF('登録選手'!H12&gt;0,DATEDIF(Y10,$AR$2,"Y"),"")</f>
      </c>
      <c r="AA10">
        <f>IF('登録選手'!$C12&gt;0,IF('学校情報'!B$8="",'学校情報'!B$9,'学校情報'!B$8),"")</f>
      </c>
      <c r="AB10">
        <f>IF('登録選手'!$C12&gt;0,IF('学校情報'!C$8="",'学校情報'!C$9,'学校情報'!C$8),"")</f>
      </c>
      <c r="AC10">
        <f>IF('登録選手'!$C12&gt;0,IF('学校情報'!D$8="",'学校情報'!D$9,'学校情報'!D$8),"")</f>
      </c>
      <c r="AD10">
        <f>IF('登録選手'!$C12&gt;0,IF('学校情報'!E$8="",'学校情報'!E$9,'学校情報'!E$8),"")</f>
      </c>
      <c r="AE10">
        <f>IF('登録選手'!$C12&gt;0,IF('学校情報'!F$8="",'学校情報'!F$9,'学校情報'!F$8),"")</f>
      </c>
      <c r="AF10">
        <f>IF('登録選手'!$C12&gt;0,IF('学校情報'!G$8="",'学校情報'!G$9,'学校情報'!G$8),"")</f>
      </c>
      <c r="AJ10">
        <f>IF('登録選手'!J12&gt;0,'登録選手'!J12,"")</f>
      </c>
      <c r="AK10">
        <f>IF('登録選手'!K12&gt;0,'登録選手'!K12,"")</f>
      </c>
      <c r="AL10">
        <f>IF('登録選手'!L12&gt;0,'登録選手'!L12,"")</f>
      </c>
    </row>
    <row r="11" spans="1:38" ht="14.25">
      <c r="A11" s="2">
        <v>10</v>
      </c>
      <c r="B11" s="2"/>
      <c r="C11" s="33">
        <f>IF('登録選手'!B13&gt;0,'登録選手'!B13,"")</f>
      </c>
      <c r="D11" s="2"/>
      <c r="E11" s="5"/>
      <c r="F11" s="2"/>
      <c r="G11" s="4"/>
      <c r="H11" s="2"/>
      <c r="I11" s="5"/>
      <c r="J11" s="2"/>
      <c r="K11" s="33">
        <f>IF('登録選手'!C13&gt;0,'学校情報'!$E$4,"")</f>
      </c>
      <c r="L11" s="33">
        <f>IF('登録選手'!C13&gt;0,'学校情報'!$C$4,"")</f>
      </c>
      <c r="M11" s="33"/>
      <c r="S11">
        <f>IF('登録選手'!C13&gt;0,'登録選手'!C13,"")</f>
      </c>
      <c r="T11">
        <f>IF('登録選手'!D13&gt;0,'登録選手'!D13,"")</f>
      </c>
      <c r="U11">
        <f>IF('登録選手'!E13&gt;0,'登録選手'!E13,"")</f>
      </c>
      <c r="V11">
        <f>IF('登録選手'!F13&gt;0,'登録選手'!F13,"")</f>
      </c>
      <c r="X11">
        <f>IF('登録選手'!G13&gt;0,'登録選手'!G13,"")</f>
      </c>
      <c r="Y11" s="47">
        <f>IF('登録選手'!H13&gt;0,'登録選手'!H13,"")</f>
      </c>
      <c r="Z11">
        <f>IF('登録選手'!H13&gt;0,DATEDIF(Y11,$AR$2,"Y"),"")</f>
      </c>
      <c r="AA11">
        <f>IF('登録選手'!$C13&gt;0,IF('学校情報'!B$8="",'学校情報'!B$9,'学校情報'!B$8),"")</f>
      </c>
      <c r="AB11">
        <f>IF('登録選手'!$C13&gt;0,IF('学校情報'!C$8="",'学校情報'!C$9,'学校情報'!C$8),"")</f>
      </c>
      <c r="AC11">
        <f>IF('登録選手'!$C13&gt;0,IF('学校情報'!D$8="",'学校情報'!D$9,'学校情報'!D$8),"")</f>
      </c>
      <c r="AD11">
        <f>IF('登録選手'!$C13&gt;0,IF('学校情報'!E$8="",'学校情報'!E$9,'学校情報'!E$8),"")</f>
      </c>
      <c r="AE11">
        <f>IF('登録選手'!$C13&gt;0,IF('学校情報'!F$8="",'学校情報'!F$9,'学校情報'!F$8),"")</f>
      </c>
      <c r="AF11">
        <f>IF('登録選手'!$C13&gt;0,IF('学校情報'!G$8="",'学校情報'!G$9,'学校情報'!G$8),"")</f>
      </c>
      <c r="AJ11">
        <f>IF('登録選手'!J13&gt;0,'登録選手'!J13,"")</f>
      </c>
      <c r="AK11">
        <f>IF('登録選手'!K13&gt;0,'登録選手'!K13,"")</f>
      </c>
      <c r="AL11">
        <f>IF('登録選手'!L13&gt;0,'登録選手'!L13,"")</f>
      </c>
    </row>
    <row r="12" spans="1:38" ht="14.25">
      <c r="A12" s="2">
        <v>11</v>
      </c>
      <c r="B12" s="2"/>
      <c r="C12" s="33">
        <f>IF('登録選手'!B14&gt;0,'登録選手'!B14,"")</f>
      </c>
      <c r="D12" s="2"/>
      <c r="E12" s="5"/>
      <c r="F12" s="2"/>
      <c r="G12" s="4"/>
      <c r="H12" s="2"/>
      <c r="I12" s="5"/>
      <c r="J12" s="2"/>
      <c r="K12" s="33">
        <f>IF('登録選手'!C14&gt;0,'学校情報'!$E$4,"")</f>
      </c>
      <c r="L12" s="33">
        <f>IF('登録選手'!C14&gt;0,'学校情報'!$C$4,"")</f>
      </c>
      <c r="M12" s="33"/>
      <c r="S12">
        <f>IF('登録選手'!C14&gt;0,'登録選手'!C14,"")</f>
      </c>
      <c r="T12">
        <f>IF('登録選手'!D14&gt;0,'登録選手'!D14,"")</f>
      </c>
      <c r="U12">
        <f>IF('登録選手'!E14&gt;0,'登録選手'!E14,"")</f>
      </c>
      <c r="V12">
        <f>IF('登録選手'!F14&gt;0,'登録選手'!F14,"")</f>
      </c>
      <c r="X12">
        <f>IF('登録選手'!G14&gt;0,'登録選手'!G14,"")</f>
      </c>
      <c r="Y12" s="47">
        <f>IF('登録選手'!H14&gt;0,'登録選手'!H14,"")</f>
      </c>
      <c r="Z12">
        <f>IF('登録選手'!H14&gt;0,DATEDIF(Y12,$AR$2,"Y"),"")</f>
      </c>
      <c r="AA12">
        <f>IF('登録選手'!$C14&gt;0,IF('学校情報'!B$8="",'学校情報'!B$9,'学校情報'!B$8),"")</f>
      </c>
      <c r="AB12">
        <f>IF('登録選手'!$C14&gt;0,IF('学校情報'!C$8="",'学校情報'!C$9,'学校情報'!C$8),"")</f>
      </c>
      <c r="AC12">
        <f>IF('登録選手'!$C14&gt;0,IF('学校情報'!D$8="",'学校情報'!D$9,'学校情報'!D$8),"")</f>
      </c>
      <c r="AD12">
        <f>IF('登録選手'!$C14&gt;0,IF('学校情報'!E$8="",'学校情報'!E$9,'学校情報'!E$8),"")</f>
      </c>
      <c r="AE12">
        <f>IF('登録選手'!$C14&gt;0,IF('学校情報'!F$8="",'学校情報'!F$9,'学校情報'!F$8),"")</f>
      </c>
      <c r="AF12">
        <f>IF('登録選手'!$C14&gt;0,IF('学校情報'!G$8="",'学校情報'!G$9,'学校情報'!G$8),"")</f>
      </c>
      <c r="AJ12">
        <f>IF('登録選手'!J14&gt;0,'登録選手'!J14,"")</f>
      </c>
      <c r="AK12">
        <f>IF('登録選手'!K14&gt;0,'登録選手'!K14,"")</f>
      </c>
      <c r="AL12">
        <f>IF('登録選手'!L14&gt;0,'登録選手'!L14,"")</f>
      </c>
    </row>
    <row r="13" spans="1:38" ht="14.25">
      <c r="A13" s="2">
        <v>12</v>
      </c>
      <c r="B13" s="2"/>
      <c r="C13" s="33">
        <f>IF('登録選手'!B15&gt;0,'登録選手'!B15,"")</f>
      </c>
      <c r="D13" s="2"/>
      <c r="E13" s="5"/>
      <c r="F13" s="2"/>
      <c r="G13" s="4"/>
      <c r="H13" s="2"/>
      <c r="I13" s="5"/>
      <c r="J13" s="2"/>
      <c r="K13" s="33">
        <f>IF('登録選手'!C15&gt;0,'学校情報'!$E$4,"")</f>
      </c>
      <c r="L13" s="33">
        <f>IF('登録選手'!C15&gt;0,'学校情報'!$C$4,"")</f>
      </c>
      <c r="M13" s="33"/>
      <c r="S13">
        <f>IF('登録選手'!C15&gt;0,'登録選手'!C15,"")</f>
      </c>
      <c r="T13">
        <f>IF('登録選手'!D15&gt;0,'登録選手'!D15,"")</f>
      </c>
      <c r="U13">
        <f>IF('登録選手'!E15&gt;0,'登録選手'!E15,"")</f>
      </c>
      <c r="V13">
        <f>IF('登録選手'!F15&gt;0,'登録選手'!F15,"")</f>
      </c>
      <c r="X13">
        <f>IF('登録選手'!G15&gt;0,'登録選手'!G15,"")</f>
      </c>
      <c r="Y13" s="47">
        <f>IF('登録選手'!H15&gt;0,'登録選手'!H15,"")</f>
      </c>
      <c r="Z13">
        <f>IF('登録選手'!H15&gt;0,DATEDIF(Y13,$AR$2,"Y"),"")</f>
      </c>
      <c r="AA13">
        <f>IF('登録選手'!$C15&gt;0,IF('学校情報'!B$8="",'学校情報'!B$9,'学校情報'!B$8),"")</f>
      </c>
      <c r="AB13">
        <f>IF('登録選手'!$C15&gt;0,IF('学校情報'!C$8="",'学校情報'!C$9,'学校情報'!C$8),"")</f>
      </c>
      <c r="AC13">
        <f>IF('登録選手'!$C15&gt;0,IF('学校情報'!D$8="",'学校情報'!D$9,'学校情報'!D$8),"")</f>
      </c>
      <c r="AD13">
        <f>IF('登録選手'!$C15&gt;0,IF('学校情報'!E$8="",'学校情報'!E$9,'学校情報'!E$8),"")</f>
      </c>
      <c r="AE13">
        <f>IF('登録選手'!$C15&gt;0,IF('学校情報'!F$8="",'学校情報'!F$9,'学校情報'!F$8),"")</f>
      </c>
      <c r="AF13">
        <f>IF('登録選手'!$C15&gt;0,IF('学校情報'!G$8="",'学校情報'!G$9,'学校情報'!G$8),"")</f>
      </c>
      <c r="AJ13">
        <f>IF('登録選手'!J15&gt;0,'登録選手'!J15,"")</f>
      </c>
      <c r="AK13">
        <f>IF('登録選手'!K15&gt;0,'登録選手'!K15,"")</f>
      </c>
      <c r="AL13">
        <f>IF('登録選手'!L15&gt;0,'登録選手'!L15,"")</f>
      </c>
    </row>
    <row r="14" spans="1:38" ht="14.25">
      <c r="A14" s="2">
        <v>13</v>
      </c>
      <c r="B14" s="2"/>
      <c r="C14" s="33">
        <f>IF('登録選手'!B16&gt;0,'登録選手'!B16,"")</f>
      </c>
      <c r="D14" s="2"/>
      <c r="E14" s="5"/>
      <c r="F14" s="2"/>
      <c r="G14" s="4"/>
      <c r="H14" s="2"/>
      <c r="I14" s="5"/>
      <c r="J14" s="2"/>
      <c r="K14" s="33">
        <f>IF('登録選手'!C16&gt;0,'学校情報'!$E$4,"")</f>
      </c>
      <c r="L14" s="33">
        <f>IF('登録選手'!C16&gt;0,'学校情報'!$C$4,"")</f>
      </c>
      <c r="M14" s="33"/>
      <c r="S14">
        <f>IF('登録選手'!C16&gt;0,'登録選手'!C16,"")</f>
      </c>
      <c r="T14">
        <f>IF('登録選手'!D16&gt;0,'登録選手'!D16,"")</f>
      </c>
      <c r="U14">
        <f>IF('登録選手'!E16&gt;0,'登録選手'!E16,"")</f>
      </c>
      <c r="V14">
        <f>IF('登録選手'!F16&gt;0,'登録選手'!F16,"")</f>
      </c>
      <c r="X14">
        <f>IF('登録選手'!G16&gt;0,'登録選手'!G16,"")</f>
      </c>
      <c r="Y14" s="47">
        <f>IF('登録選手'!H16&gt;0,'登録選手'!H16,"")</f>
      </c>
      <c r="Z14">
        <f>IF('登録選手'!H16&gt;0,DATEDIF(Y14,$AR$2,"Y"),"")</f>
      </c>
      <c r="AA14">
        <f>IF('登録選手'!$C16&gt;0,IF('学校情報'!B$8="",'学校情報'!B$9,'学校情報'!B$8),"")</f>
      </c>
      <c r="AB14">
        <f>IF('登録選手'!$C16&gt;0,IF('学校情報'!C$8="",'学校情報'!C$9,'学校情報'!C$8),"")</f>
      </c>
      <c r="AC14">
        <f>IF('登録選手'!$C16&gt;0,IF('学校情報'!D$8="",'学校情報'!D$9,'学校情報'!D$8),"")</f>
      </c>
      <c r="AD14">
        <f>IF('登録選手'!$C16&gt;0,IF('学校情報'!E$8="",'学校情報'!E$9,'学校情報'!E$8),"")</f>
      </c>
      <c r="AE14">
        <f>IF('登録選手'!$C16&gt;0,IF('学校情報'!F$8="",'学校情報'!F$9,'学校情報'!F$8),"")</f>
      </c>
      <c r="AF14">
        <f>IF('登録選手'!$C16&gt;0,IF('学校情報'!G$8="",'学校情報'!G$9,'学校情報'!G$8),"")</f>
      </c>
      <c r="AJ14">
        <f>IF('登録選手'!J16&gt;0,'登録選手'!J16,"")</f>
      </c>
      <c r="AK14">
        <f>IF('登録選手'!K16&gt;0,'登録選手'!K16,"")</f>
      </c>
      <c r="AL14">
        <f>IF('登録選手'!L16&gt;0,'登録選手'!L16,"")</f>
      </c>
    </row>
    <row r="15" spans="1:38" ht="14.25">
      <c r="A15" s="2">
        <v>14</v>
      </c>
      <c r="B15" s="2"/>
      <c r="C15" s="33">
        <f>IF('登録選手'!B17&gt;0,'登録選手'!B17,"")</f>
      </c>
      <c r="D15" s="2"/>
      <c r="E15" s="5"/>
      <c r="F15" s="2"/>
      <c r="G15" s="4"/>
      <c r="H15" s="2"/>
      <c r="I15" s="5"/>
      <c r="J15" s="2"/>
      <c r="K15" s="33">
        <f>IF('登録選手'!C17&gt;0,'学校情報'!$E$4,"")</f>
      </c>
      <c r="L15" s="33">
        <f>IF('登録選手'!C17&gt;0,'学校情報'!$C$4,"")</f>
      </c>
      <c r="M15" s="33"/>
      <c r="S15">
        <f>IF('登録選手'!C17&gt;0,'登録選手'!C17,"")</f>
      </c>
      <c r="T15">
        <f>IF('登録選手'!D17&gt;0,'登録選手'!D17,"")</f>
      </c>
      <c r="U15">
        <f>IF('登録選手'!E17&gt;0,'登録選手'!E17,"")</f>
      </c>
      <c r="V15">
        <f>IF('登録選手'!F17&gt;0,'登録選手'!F17,"")</f>
      </c>
      <c r="X15">
        <f>IF('登録選手'!G17&gt;0,'登録選手'!G17,"")</f>
      </c>
      <c r="Y15" s="47">
        <f>IF('登録選手'!H17&gt;0,'登録選手'!H17,"")</f>
      </c>
      <c r="Z15">
        <f>IF('登録選手'!H17&gt;0,DATEDIF(Y15,$AR$2,"Y"),"")</f>
      </c>
      <c r="AA15">
        <f>IF('登録選手'!$C17&gt;0,IF('学校情報'!B$8="",'学校情報'!B$9,'学校情報'!B$8),"")</f>
      </c>
      <c r="AB15">
        <f>IF('登録選手'!$C17&gt;0,IF('学校情報'!C$8="",'学校情報'!C$9,'学校情報'!C$8),"")</f>
      </c>
      <c r="AC15">
        <f>IF('登録選手'!$C17&gt;0,IF('学校情報'!D$8="",'学校情報'!D$9,'学校情報'!D$8),"")</f>
      </c>
      <c r="AD15">
        <f>IF('登録選手'!$C17&gt;0,IF('学校情報'!E$8="",'学校情報'!E$9,'学校情報'!E$8),"")</f>
      </c>
      <c r="AE15">
        <f>IF('登録選手'!$C17&gt;0,IF('学校情報'!F$8="",'学校情報'!F$9,'学校情報'!F$8),"")</f>
      </c>
      <c r="AF15">
        <f>IF('登録選手'!$C17&gt;0,IF('学校情報'!G$8="",'学校情報'!G$9,'学校情報'!G$8),"")</f>
      </c>
      <c r="AJ15">
        <f>IF('登録選手'!J17&gt;0,'登録選手'!J17,"")</f>
      </c>
      <c r="AK15">
        <f>IF('登録選手'!K17&gt;0,'登録選手'!K17,"")</f>
      </c>
      <c r="AL15">
        <f>IF('登録選手'!L17&gt;0,'登録選手'!L17,"")</f>
      </c>
    </row>
    <row r="16" spans="1:38" ht="14.25">
      <c r="A16" s="2">
        <v>15</v>
      </c>
      <c r="B16" s="2"/>
      <c r="C16" s="33">
        <f>IF('登録選手'!B18&gt;0,'登録選手'!B18,"")</f>
      </c>
      <c r="D16" s="2"/>
      <c r="E16" s="5"/>
      <c r="F16" s="2"/>
      <c r="G16" s="4"/>
      <c r="H16" s="2"/>
      <c r="I16" s="5"/>
      <c r="J16" s="2"/>
      <c r="K16" s="33">
        <f>IF('登録選手'!C18&gt;0,'学校情報'!$E$4,"")</f>
      </c>
      <c r="L16" s="33">
        <f>IF('登録選手'!C18&gt;0,'学校情報'!$C$4,"")</f>
      </c>
      <c r="M16" s="33"/>
      <c r="S16">
        <f>IF('登録選手'!C18&gt;0,'登録選手'!C18,"")</f>
      </c>
      <c r="T16">
        <f>IF('登録選手'!D18&gt;0,'登録選手'!D18,"")</f>
      </c>
      <c r="U16">
        <f>IF('登録選手'!E18&gt;0,'登録選手'!E18,"")</f>
      </c>
      <c r="V16">
        <f>IF('登録選手'!F18&gt;0,'登録選手'!F18,"")</f>
      </c>
      <c r="X16">
        <f>IF('登録選手'!G18&gt;0,'登録選手'!G18,"")</f>
      </c>
      <c r="Y16" s="47">
        <f>IF('登録選手'!H18&gt;0,'登録選手'!H18,"")</f>
      </c>
      <c r="Z16">
        <f>IF('登録選手'!H18&gt;0,DATEDIF(Y16,$AR$2,"Y"),"")</f>
      </c>
      <c r="AA16">
        <f>IF('登録選手'!$C18&gt;0,IF('学校情報'!B$8="",'学校情報'!B$9,'学校情報'!B$8),"")</f>
      </c>
      <c r="AB16">
        <f>IF('登録選手'!$C18&gt;0,IF('学校情報'!C$8="",'学校情報'!C$9,'学校情報'!C$8),"")</f>
      </c>
      <c r="AC16">
        <f>IF('登録選手'!$C18&gt;0,IF('学校情報'!D$8="",'学校情報'!D$9,'学校情報'!D$8),"")</f>
      </c>
      <c r="AD16">
        <f>IF('登録選手'!$C18&gt;0,IF('学校情報'!E$8="",'学校情報'!E$9,'学校情報'!E$8),"")</f>
      </c>
      <c r="AE16">
        <f>IF('登録選手'!$C18&gt;0,IF('学校情報'!F$8="",'学校情報'!F$9,'学校情報'!F$8),"")</f>
      </c>
      <c r="AF16">
        <f>IF('登録選手'!$C18&gt;0,IF('学校情報'!G$8="",'学校情報'!G$9,'学校情報'!G$8),"")</f>
      </c>
      <c r="AJ16">
        <f>IF('登録選手'!J18&gt;0,'登録選手'!J18,"")</f>
      </c>
      <c r="AK16">
        <f>IF('登録選手'!K18&gt;0,'登録選手'!K18,"")</f>
      </c>
      <c r="AL16">
        <f>IF('登録選手'!L18&gt;0,'登録選手'!L18,"")</f>
      </c>
    </row>
    <row r="17" spans="1:38" ht="14.25">
      <c r="A17" s="2">
        <v>16</v>
      </c>
      <c r="B17" s="2"/>
      <c r="C17" s="33">
        <f>IF('登録選手'!B19&gt;0,'登録選手'!B19,"")</f>
      </c>
      <c r="D17" s="2"/>
      <c r="E17" s="5"/>
      <c r="F17" s="2"/>
      <c r="G17" s="4"/>
      <c r="H17" s="2"/>
      <c r="I17" s="5"/>
      <c r="J17" s="2"/>
      <c r="K17" s="33">
        <f>IF('登録選手'!C19&gt;0,'学校情報'!$E$4,"")</f>
      </c>
      <c r="L17" s="33">
        <f>IF('登録選手'!C19&gt;0,'学校情報'!$C$4,"")</f>
      </c>
      <c r="M17" s="33"/>
      <c r="S17">
        <f>IF('登録選手'!C19&gt;0,'登録選手'!C19,"")</f>
      </c>
      <c r="T17">
        <f>IF('登録選手'!D19&gt;0,'登録選手'!D19,"")</f>
      </c>
      <c r="U17">
        <f>IF('登録選手'!E19&gt;0,'登録選手'!E19,"")</f>
      </c>
      <c r="V17">
        <f>IF('登録選手'!F19&gt;0,'登録選手'!F19,"")</f>
      </c>
      <c r="X17">
        <f>IF('登録選手'!G19&gt;0,'登録選手'!G19,"")</f>
      </c>
      <c r="Y17" s="47">
        <f>IF('登録選手'!H19&gt;0,'登録選手'!H19,"")</f>
      </c>
      <c r="Z17">
        <f>IF('登録選手'!H19&gt;0,DATEDIF(Y17,$AR$2,"Y"),"")</f>
      </c>
      <c r="AA17">
        <f>IF('登録選手'!$C19&gt;0,IF('学校情報'!B$8="",'学校情報'!B$9,'学校情報'!B$8),"")</f>
      </c>
      <c r="AB17">
        <f>IF('登録選手'!$C19&gt;0,IF('学校情報'!C$8="",'学校情報'!C$9,'学校情報'!C$8),"")</f>
      </c>
      <c r="AC17">
        <f>IF('登録選手'!$C19&gt;0,IF('学校情報'!D$8="",'学校情報'!D$9,'学校情報'!D$8),"")</f>
      </c>
      <c r="AD17">
        <f>IF('登録選手'!$C19&gt;0,IF('学校情報'!E$8="",'学校情報'!E$9,'学校情報'!E$8),"")</f>
      </c>
      <c r="AE17">
        <f>IF('登録選手'!$C19&gt;0,IF('学校情報'!F$8="",'学校情報'!F$9,'学校情報'!F$8),"")</f>
      </c>
      <c r="AF17">
        <f>IF('登録選手'!$C19&gt;0,IF('学校情報'!G$8="",'学校情報'!G$9,'学校情報'!G$8),"")</f>
      </c>
      <c r="AJ17">
        <f>IF('登録選手'!J19&gt;0,'登録選手'!J19,"")</f>
      </c>
      <c r="AK17">
        <f>IF('登録選手'!K19&gt;0,'登録選手'!K19,"")</f>
      </c>
      <c r="AL17">
        <f>IF('登録選手'!L19&gt;0,'登録選手'!L19,"")</f>
      </c>
    </row>
    <row r="18" spans="1:38" ht="14.25">
      <c r="A18" s="2">
        <v>17</v>
      </c>
      <c r="B18" s="2"/>
      <c r="C18" s="33">
        <f>IF('登録選手'!B20&gt;0,'登録選手'!B20,"")</f>
      </c>
      <c r="D18" s="2"/>
      <c r="E18" s="5"/>
      <c r="F18" s="2"/>
      <c r="G18" s="4"/>
      <c r="H18" s="2"/>
      <c r="I18" s="5"/>
      <c r="J18" s="2"/>
      <c r="K18" s="33">
        <f>IF('登録選手'!C20&gt;0,'学校情報'!$E$4,"")</f>
      </c>
      <c r="L18" s="33">
        <f>IF('登録選手'!C20&gt;0,'学校情報'!$C$4,"")</f>
      </c>
      <c r="M18" s="33"/>
      <c r="S18">
        <f>IF('登録選手'!C20&gt;0,'登録選手'!C20,"")</f>
      </c>
      <c r="T18">
        <f>IF('登録選手'!D20&gt;0,'登録選手'!D20,"")</f>
      </c>
      <c r="U18">
        <f>IF('登録選手'!E20&gt;0,'登録選手'!E20,"")</f>
      </c>
      <c r="V18">
        <f>IF('登録選手'!F20&gt;0,'登録選手'!F20,"")</f>
      </c>
      <c r="X18">
        <f>IF('登録選手'!G20&gt;0,'登録選手'!G20,"")</f>
      </c>
      <c r="Y18" s="47">
        <f>IF('登録選手'!H20&gt;0,'登録選手'!H20,"")</f>
      </c>
      <c r="Z18">
        <f>IF('登録選手'!H20&gt;0,DATEDIF(Y18,$AR$2,"Y"),"")</f>
      </c>
      <c r="AA18">
        <f>IF('登録選手'!$C20&gt;0,IF('学校情報'!B$8="",'学校情報'!B$9,'学校情報'!B$8),"")</f>
      </c>
      <c r="AB18">
        <f>IF('登録選手'!$C20&gt;0,IF('学校情報'!C$8="",'学校情報'!C$9,'学校情報'!C$8),"")</f>
      </c>
      <c r="AC18">
        <f>IF('登録選手'!$C20&gt;0,IF('学校情報'!D$8="",'学校情報'!D$9,'学校情報'!D$8),"")</f>
      </c>
      <c r="AD18">
        <f>IF('登録選手'!$C20&gt;0,IF('学校情報'!E$8="",'学校情報'!E$9,'学校情報'!E$8),"")</f>
      </c>
      <c r="AE18">
        <f>IF('登録選手'!$C20&gt;0,IF('学校情報'!F$8="",'学校情報'!F$9,'学校情報'!F$8),"")</f>
      </c>
      <c r="AF18">
        <f>IF('登録選手'!$C20&gt;0,IF('学校情報'!G$8="",'学校情報'!G$9,'学校情報'!G$8),"")</f>
      </c>
      <c r="AJ18">
        <f>IF('登録選手'!J20&gt;0,'登録選手'!J20,"")</f>
      </c>
      <c r="AK18">
        <f>IF('登録選手'!K20&gt;0,'登録選手'!K20,"")</f>
      </c>
      <c r="AL18">
        <f>IF('登録選手'!L20&gt;0,'登録選手'!L20,"")</f>
      </c>
    </row>
    <row r="19" spans="1:38" ht="14.25">
      <c r="A19" s="2">
        <v>18</v>
      </c>
      <c r="B19" s="2"/>
      <c r="C19" s="33">
        <f>IF('登録選手'!B21&gt;0,'登録選手'!B21,"")</f>
      </c>
      <c r="D19" s="2"/>
      <c r="E19" s="5"/>
      <c r="F19" s="2"/>
      <c r="G19" s="4"/>
      <c r="H19" s="2"/>
      <c r="I19" s="5"/>
      <c r="J19" s="2"/>
      <c r="K19" s="33">
        <f>IF('登録選手'!C21&gt;0,'学校情報'!$E$4,"")</f>
      </c>
      <c r="L19" s="33">
        <f>IF('登録選手'!C21&gt;0,'学校情報'!$C$4,"")</f>
      </c>
      <c r="M19" s="33"/>
      <c r="S19">
        <f>IF('登録選手'!C21&gt;0,'登録選手'!C21,"")</f>
      </c>
      <c r="T19">
        <f>IF('登録選手'!D21&gt;0,'登録選手'!D21,"")</f>
      </c>
      <c r="U19">
        <f>IF('登録選手'!E21&gt;0,'登録選手'!E21,"")</f>
      </c>
      <c r="V19">
        <f>IF('登録選手'!F21&gt;0,'登録選手'!F21,"")</f>
      </c>
      <c r="X19">
        <f>IF('登録選手'!G21&gt;0,'登録選手'!G21,"")</f>
      </c>
      <c r="Y19" s="47">
        <f>IF('登録選手'!H21&gt;0,'登録選手'!H21,"")</f>
      </c>
      <c r="Z19">
        <f>IF('登録選手'!H21&gt;0,DATEDIF(Y19,$AR$2,"Y"),"")</f>
      </c>
      <c r="AA19">
        <f>IF('登録選手'!$C21&gt;0,IF('学校情報'!B$8="",'学校情報'!B$9,'学校情報'!B$8),"")</f>
      </c>
      <c r="AB19">
        <f>IF('登録選手'!$C21&gt;0,IF('学校情報'!C$8="",'学校情報'!C$9,'学校情報'!C$8),"")</f>
      </c>
      <c r="AC19">
        <f>IF('登録選手'!$C21&gt;0,IF('学校情報'!D$8="",'学校情報'!D$9,'学校情報'!D$8),"")</f>
      </c>
      <c r="AD19">
        <f>IF('登録選手'!$C21&gt;0,IF('学校情報'!E$8="",'学校情報'!E$9,'学校情報'!E$8),"")</f>
      </c>
      <c r="AE19">
        <f>IF('登録選手'!$C21&gt;0,IF('学校情報'!F$8="",'学校情報'!F$9,'学校情報'!F$8),"")</f>
      </c>
      <c r="AF19">
        <f>IF('登録選手'!$C21&gt;0,IF('学校情報'!G$8="",'学校情報'!G$9,'学校情報'!G$8),"")</f>
      </c>
      <c r="AJ19">
        <f>IF('登録選手'!J21&gt;0,'登録選手'!J21,"")</f>
      </c>
      <c r="AK19">
        <f>IF('登録選手'!K21&gt;0,'登録選手'!K21,"")</f>
      </c>
      <c r="AL19">
        <f>IF('登録選手'!L21&gt;0,'登録選手'!L21,"")</f>
      </c>
    </row>
    <row r="20" spans="1:38" ht="14.25">
      <c r="A20" s="2">
        <v>19</v>
      </c>
      <c r="B20" s="2"/>
      <c r="C20" s="33">
        <f>IF('登録選手'!B22&gt;0,'登録選手'!B22,"")</f>
      </c>
      <c r="D20" s="2"/>
      <c r="E20" s="5"/>
      <c r="F20" s="2"/>
      <c r="G20" s="4"/>
      <c r="H20" s="2"/>
      <c r="I20" s="5"/>
      <c r="J20" s="2"/>
      <c r="K20" s="33">
        <f>IF('登録選手'!C22&gt;0,'学校情報'!$E$4,"")</f>
      </c>
      <c r="L20" s="33">
        <f>IF('登録選手'!C22&gt;0,'学校情報'!$C$4,"")</f>
      </c>
      <c r="M20" s="33"/>
      <c r="S20">
        <f>IF('登録選手'!C22&gt;0,'登録選手'!C22,"")</f>
      </c>
      <c r="T20">
        <f>IF('登録選手'!D22&gt;0,'登録選手'!D22,"")</f>
      </c>
      <c r="U20">
        <f>IF('登録選手'!E22&gt;0,'登録選手'!E22,"")</f>
      </c>
      <c r="V20">
        <f>IF('登録選手'!F22&gt;0,'登録選手'!F22,"")</f>
      </c>
      <c r="X20">
        <f>IF('登録選手'!G22&gt;0,'登録選手'!G22,"")</f>
      </c>
      <c r="Y20" s="47">
        <f>IF('登録選手'!H22&gt;0,'登録選手'!H22,"")</f>
      </c>
      <c r="Z20">
        <f>IF('登録選手'!H22&gt;0,DATEDIF(Y20,$AR$2,"Y"),"")</f>
      </c>
      <c r="AA20">
        <f>IF('登録選手'!$C22&gt;0,IF('学校情報'!B$8="",'学校情報'!B$9,'学校情報'!B$8),"")</f>
      </c>
      <c r="AB20">
        <f>IF('登録選手'!$C22&gt;0,IF('学校情報'!C$8="",'学校情報'!C$9,'学校情報'!C$8),"")</f>
      </c>
      <c r="AC20">
        <f>IF('登録選手'!$C22&gt;0,IF('学校情報'!D$8="",'学校情報'!D$9,'学校情報'!D$8),"")</f>
      </c>
      <c r="AD20">
        <f>IF('登録選手'!$C22&gt;0,IF('学校情報'!E$8="",'学校情報'!E$9,'学校情報'!E$8),"")</f>
      </c>
      <c r="AE20">
        <f>IF('登録選手'!$C22&gt;0,IF('学校情報'!F$8="",'学校情報'!F$9,'学校情報'!F$8),"")</f>
      </c>
      <c r="AF20">
        <f>IF('登録選手'!$C22&gt;0,IF('学校情報'!G$8="",'学校情報'!G$9,'学校情報'!G$8),"")</f>
      </c>
      <c r="AJ20">
        <f>IF('登録選手'!J22&gt;0,'登録選手'!J22,"")</f>
      </c>
      <c r="AK20">
        <f>IF('登録選手'!K22&gt;0,'登録選手'!K22,"")</f>
      </c>
      <c r="AL20">
        <f>IF('登録選手'!L22&gt;0,'登録選手'!L22,"")</f>
      </c>
    </row>
    <row r="21" spans="1:38" ht="14.25">
      <c r="A21" s="2">
        <v>20</v>
      </c>
      <c r="B21" s="2"/>
      <c r="C21" s="33">
        <f>IF('登録選手'!B23&gt;0,'登録選手'!B23,"")</f>
      </c>
      <c r="D21" s="2"/>
      <c r="E21" s="5"/>
      <c r="F21" s="2"/>
      <c r="G21" s="4"/>
      <c r="H21" s="2"/>
      <c r="I21" s="5"/>
      <c r="J21" s="2"/>
      <c r="K21" s="33">
        <f>IF('登録選手'!C23&gt;0,'学校情報'!$E$4,"")</f>
      </c>
      <c r="L21" s="33">
        <f>IF('登録選手'!C23&gt;0,'学校情報'!$C$4,"")</f>
      </c>
      <c r="M21" s="33"/>
      <c r="S21">
        <f>IF('登録選手'!C23&gt;0,'登録選手'!C23,"")</f>
      </c>
      <c r="T21">
        <f>IF('登録選手'!D23&gt;0,'登録選手'!D23,"")</f>
      </c>
      <c r="U21">
        <f>IF('登録選手'!E23&gt;0,'登録選手'!E23,"")</f>
      </c>
      <c r="V21">
        <f>IF('登録選手'!F23&gt;0,'登録選手'!F23,"")</f>
      </c>
      <c r="X21">
        <f>IF('登録選手'!G23&gt;0,'登録選手'!G23,"")</f>
      </c>
      <c r="Y21" s="47">
        <f>IF('登録選手'!H23&gt;0,'登録選手'!H23,"")</f>
      </c>
      <c r="Z21">
        <f>IF('登録選手'!H23&gt;0,DATEDIF(Y21,$AR$2,"Y"),"")</f>
      </c>
      <c r="AA21">
        <f>IF('登録選手'!$C23&gt;0,IF('学校情報'!B$8="",'学校情報'!B$9,'学校情報'!B$8),"")</f>
      </c>
      <c r="AB21">
        <f>IF('登録選手'!$C23&gt;0,IF('学校情報'!C$8="",'学校情報'!C$9,'学校情報'!C$8),"")</f>
      </c>
      <c r="AC21">
        <f>IF('登録選手'!$C23&gt;0,IF('学校情報'!D$8="",'学校情報'!D$9,'学校情報'!D$8),"")</f>
      </c>
      <c r="AD21">
        <f>IF('登録選手'!$C23&gt;0,IF('学校情報'!E$8="",'学校情報'!E$9,'学校情報'!E$8),"")</f>
      </c>
      <c r="AE21">
        <f>IF('登録選手'!$C23&gt;0,IF('学校情報'!F$8="",'学校情報'!F$9,'学校情報'!F$8),"")</f>
      </c>
      <c r="AF21">
        <f>IF('登録選手'!$C23&gt;0,IF('学校情報'!G$8="",'学校情報'!G$9,'学校情報'!G$8),"")</f>
      </c>
      <c r="AJ21">
        <f>IF('登録選手'!J23&gt;0,'登録選手'!J23,"")</f>
      </c>
      <c r="AK21">
        <f>IF('登録選手'!K23&gt;0,'登録選手'!K23,"")</f>
      </c>
      <c r="AL21">
        <f>IF('登録選手'!L23&gt;0,'登録選手'!L23,"")</f>
      </c>
    </row>
    <row r="22" spans="1:38" ht="14.25">
      <c r="A22" s="2">
        <v>21</v>
      </c>
      <c r="B22" s="2"/>
      <c r="C22" s="33">
        <f>IF('登録選手'!B24&gt;0,'登録選手'!B24,"")</f>
      </c>
      <c r="D22" s="2"/>
      <c r="E22" s="5"/>
      <c r="F22" s="2"/>
      <c r="G22" s="4"/>
      <c r="H22" s="2"/>
      <c r="I22" s="5"/>
      <c r="J22" s="2"/>
      <c r="K22" s="33">
        <f>IF('登録選手'!C24&gt;0,'学校情報'!$E$4,"")</f>
      </c>
      <c r="L22" s="33">
        <f>IF('登録選手'!C24&gt;0,'学校情報'!$C$4,"")</f>
      </c>
      <c r="M22" s="33"/>
      <c r="S22">
        <f>IF('登録選手'!C24&gt;0,'登録選手'!C24,"")</f>
      </c>
      <c r="T22">
        <f>IF('登録選手'!D24&gt;0,'登録選手'!D24,"")</f>
      </c>
      <c r="U22">
        <f>IF('登録選手'!E24&gt;0,'登録選手'!E24,"")</f>
      </c>
      <c r="V22">
        <f>IF('登録選手'!F24&gt;0,'登録選手'!F24,"")</f>
      </c>
      <c r="X22">
        <f>IF('登録選手'!G24&gt;0,'登録選手'!G24,"")</f>
      </c>
      <c r="Y22" s="47">
        <f>IF('登録選手'!H24&gt;0,'登録選手'!H24,"")</f>
      </c>
      <c r="Z22">
        <f>IF('登録選手'!H24&gt;0,DATEDIF(Y22,$AR$2,"Y"),"")</f>
      </c>
      <c r="AA22">
        <f>IF('登録選手'!$C24&gt;0,IF('学校情報'!B$8="",'学校情報'!B$9,'学校情報'!B$8),"")</f>
      </c>
      <c r="AB22">
        <f>IF('登録選手'!$C24&gt;0,IF('学校情報'!C$8="",'学校情報'!C$9,'学校情報'!C$8),"")</f>
      </c>
      <c r="AC22">
        <f>IF('登録選手'!$C24&gt;0,IF('学校情報'!D$8="",'学校情報'!D$9,'学校情報'!D$8),"")</f>
      </c>
      <c r="AD22">
        <f>IF('登録選手'!$C24&gt;0,IF('学校情報'!E$8="",'学校情報'!E$9,'学校情報'!E$8),"")</f>
      </c>
      <c r="AE22">
        <f>IF('登録選手'!$C24&gt;0,IF('学校情報'!F$8="",'学校情報'!F$9,'学校情報'!F$8),"")</f>
      </c>
      <c r="AF22">
        <f>IF('登録選手'!$C24&gt;0,IF('学校情報'!G$8="",'学校情報'!G$9,'学校情報'!G$8),"")</f>
      </c>
      <c r="AJ22">
        <f>IF('登録選手'!J24&gt;0,'登録選手'!J24,"")</f>
      </c>
      <c r="AK22">
        <f>IF('登録選手'!K24&gt;0,'登録選手'!K24,"")</f>
      </c>
      <c r="AL22">
        <f>IF('登録選手'!L24&gt;0,'登録選手'!L24,"")</f>
      </c>
    </row>
    <row r="23" spans="1:38" ht="14.25">
      <c r="A23" s="2">
        <v>22</v>
      </c>
      <c r="B23" s="2"/>
      <c r="C23" s="33">
        <f>IF('登録選手'!B25&gt;0,'登録選手'!B25,"")</f>
      </c>
      <c r="D23" s="2"/>
      <c r="E23" s="5"/>
      <c r="F23" s="2"/>
      <c r="G23" s="4"/>
      <c r="H23" s="2"/>
      <c r="I23" s="5"/>
      <c r="J23" s="2"/>
      <c r="K23" s="33">
        <f>IF('登録選手'!C25&gt;0,'学校情報'!$E$4,"")</f>
      </c>
      <c r="L23" s="33">
        <f>IF('登録選手'!C25&gt;0,'学校情報'!$C$4,"")</f>
      </c>
      <c r="M23" s="33"/>
      <c r="S23">
        <f>IF('登録選手'!C25&gt;0,'登録選手'!C25,"")</f>
      </c>
      <c r="T23">
        <f>IF('登録選手'!D25&gt;0,'登録選手'!D25,"")</f>
      </c>
      <c r="U23">
        <f>IF('登録選手'!E25&gt;0,'登録選手'!E25,"")</f>
      </c>
      <c r="V23">
        <f>IF('登録選手'!F25&gt;0,'登録選手'!F25,"")</f>
      </c>
      <c r="X23">
        <f>IF('登録選手'!G25&gt;0,'登録選手'!G25,"")</f>
      </c>
      <c r="Y23" s="47">
        <f>IF('登録選手'!H25&gt;0,'登録選手'!H25,"")</f>
      </c>
      <c r="Z23">
        <f>IF('登録選手'!H25&gt;0,DATEDIF(Y23,$AR$2,"Y"),"")</f>
      </c>
      <c r="AA23">
        <f>IF('登録選手'!$C25&gt;0,IF('学校情報'!B$8="",'学校情報'!B$9,'学校情報'!B$8),"")</f>
      </c>
      <c r="AB23">
        <f>IF('登録選手'!$C25&gt;0,IF('学校情報'!C$8="",'学校情報'!C$9,'学校情報'!C$8),"")</f>
      </c>
      <c r="AC23">
        <f>IF('登録選手'!$C25&gt;0,IF('学校情報'!D$8="",'学校情報'!D$9,'学校情報'!D$8),"")</f>
      </c>
      <c r="AD23">
        <f>IF('登録選手'!$C25&gt;0,IF('学校情報'!E$8="",'学校情報'!E$9,'学校情報'!E$8),"")</f>
      </c>
      <c r="AE23">
        <f>IF('登録選手'!$C25&gt;0,IF('学校情報'!F$8="",'学校情報'!F$9,'学校情報'!F$8),"")</f>
      </c>
      <c r="AF23">
        <f>IF('登録選手'!$C25&gt;0,IF('学校情報'!G$8="",'学校情報'!G$9,'学校情報'!G$8),"")</f>
      </c>
      <c r="AJ23">
        <f>IF('登録選手'!J25&gt;0,'登録選手'!J25,"")</f>
      </c>
      <c r="AK23">
        <f>IF('登録選手'!K25&gt;0,'登録選手'!K25,"")</f>
      </c>
      <c r="AL23">
        <f>IF('登録選手'!L25&gt;0,'登録選手'!L25,"")</f>
      </c>
    </row>
    <row r="24" spans="1:38" ht="14.25">
      <c r="A24" s="2">
        <v>23</v>
      </c>
      <c r="B24" s="2"/>
      <c r="C24" s="33">
        <f>IF('登録選手'!B26&gt;0,'登録選手'!B26,"")</f>
      </c>
      <c r="D24" s="2"/>
      <c r="E24" s="5"/>
      <c r="F24" s="2"/>
      <c r="G24" s="4"/>
      <c r="H24" s="2"/>
      <c r="I24" s="5"/>
      <c r="J24" s="2"/>
      <c r="K24" s="33">
        <f>IF('登録選手'!C26&gt;0,'学校情報'!$E$4,"")</f>
      </c>
      <c r="L24" s="33">
        <f>IF('登録選手'!C26&gt;0,'学校情報'!$C$4,"")</f>
      </c>
      <c r="M24" s="33"/>
      <c r="S24">
        <f>IF('登録選手'!C26&gt;0,'登録選手'!C26,"")</f>
      </c>
      <c r="T24">
        <f>IF('登録選手'!D26&gt;0,'登録選手'!D26,"")</f>
      </c>
      <c r="U24">
        <f>IF('登録選手'!E26&gt;0,'登録選手'!E26,"")</f>
      </c>
      <c r="V24">
        <f>IF('登録選手'!F26&gt;0,'登録選手'!F26,"")</f>
      </c>
      <c r="X24">
        <f>IF('登録選手'!G26&gt;0,'登録選手'!G26,"")</f>
      </c>
      <c r="Y24" s="47">
        <f>IF('登録選手'!H26&gt;0,'登録選手'!H26,"")</f>
      </c>
      <c r="Z24">
        <f>IF('登録選手'!H26&gt;0,DATEDIF(Y24,$AR$2,"Y"),"")</f>
      </c>
      <c r="AA24">
        <f>IF('登録選手'!$C26&gt;0,IF('学校情報'!B$8="",'学校情報'!B$9,'学校情報'!B$8),"")</f>
      </c>
      <c r="AB24">
        <f>IF('登録選手'!$C26&gt;0,IF('学校情報'!C$8="",'学校情報'!C$9,'学校情報'!C$8),"")</f>
      </c>
      <c r="AC24">
        <f>IF('登録選手'!$C26&gt;0,IF('学校情報'!D$8="",'学校情報'!D$9,'学校情報'!D$8),"")</f>
      </c>
      <c r="AD24">
        <f>IF('登録選手'!$C26&gt;0,IF('学校情報'!E$8="",'学校情報'!E$9,'学校情報'!E$8),"")</f>
      </c>
      <c r="AE24">
        <f>IF('登録選手'!$C26&gt;0,IF('学校情報'!F$8="",'学校情報'!F$9,'学校情報'!F$8),"")</f>
      </c>
      <c r="AF24">
        <f>IF('登録選手'!$C26&gt;0,IF('学校情報'!G$8="",'学校情報'!G$9,'学校情報'!G$8),"")</f>
      </c>
      <c r="AJ24">
        <f>IF('登録選手'!J26&gt;0,'登録選手'!J26,"")</f>
      </c>
      <c r="AK24">
        <f>IF('登録選手'!K26&gt;0,'登録選手'!K26,"")</f>
      </c>
      <c r="AL24">
        <f>IF('登録選手'!L26&gt;0,'登録選手'!L26,"")</f>
      </c>
    </row>
    <row r="25" spans="1:38" ht="14.25">
      <c r="A25" s="2">
        <v>24</v>
      </c>
      <c r="B25" s="2"/>
      <c r="C25" s="33">
        <f>IF('登録選手'!B27&gt;0,'登録選手'!B27,"")</f>
      </c>
      <c r="D25" s="2"/>
      <c r="E25" s="5"/>
      <c r="F25" s="2"/>
      <c r="G25" s="4"/>
      <c r="H25" s="2"/>
      <c r="I25" s="5"/>
      <c r="J25" s="2"/>
      <c r="K25" s="33">
        <f>IF('登録選手'!C27&gt;0,'学校情報'!$E$4,"")</f>
      </c>
      <c r="L25" s="33">
        <f>IF('登録選手'!C27&gt;0,'学校情報'!$C$4,"")</f>
      </c>
      <c r="M25" s="33"/>
      <c r="S25">
        <f>IF('登録選手'!C27&gt;0,'登録選手'!C27,"")</f>
      </c>
      <c r="T25">
        <f>IF('登録選手'!D27&gt;0,'登録選手'!D27,"")</f>
      </c>
      <c r="U25">
        <f>IF('登録選手'!E27&gt;0,'登録選手'!E27,"")</f>
      </c>
      <c r="V25">
        <f>IF('登録選手'!F27&gt;0,'登録選手'!F27,"")</f>
      </c>
      <c r="X25">
        <f>IF('登録選手'!G27&gt;0,'登録選手'!G27,"")</f>
      </c>
      <c r="Y25" s="47">
        <f>IF('登録選手'!H27&gt;0,'登録選手'!H27,"")</f>
      </c>
      <c r="Z25">
        <f>IF('登録選手'!H27&gt;0,DATEDIF(Y25,$AR$2,"Y"),"")</f>
      </c>
      <c r="AA25">
        <f>IF('登録選手'!$C27&gt;0,IF('学校情報'!B$8="",'学校情報'!B$9,'学校情報'!B$8),"")</f>
      </c>
      <c r="AB25">
        <f>IF('登録選手'!$C27&gt;0,IF('学校情報'!C$8="",'学校情報'!C$9,'学校情報'!C$8),"")</f>
      </c>
      <c r="AC25">
        <f>IF('登録選手'!$C27&gt;0,IF('学校情報'!D$8="",'学校情報'!D$9,'学校情報'!D$8),"")</f>
      </c>
      <c r="AD25">
        <f>IF('登録選手'!$C27&gt;0,IF('学校情報'!E$8="",'学校情報'!E$9,'学校情報'!E$8),"")</f>
      </c>
      <c r="AE25">
        <f>IF('登録選手'!$C27&gt;0,IF('学校情報'!F$8="",'学校情報'!F$9,'学校情報'!F$8),"")</f>
      </c>
      <c r="AF25">
        <f>IF('登録選手'!$C27&gt;0,IF('学校情報'!G$8="",'学校情報'!G$9,'学校情報'!G$8),"")</f>
      </c>
      <c r="AJ25">
        <f>IF('登録選手'!J27&gt;0,'登録選手'!J27,"")</f>
      </c>
      <c r="AK25">
        <f>IF('登録選手'!K27&gt;0,'登録選手'!K27,"")</f>
      </c>
      <c r="AL25">
        <f>IF('登録選手'!L27&gt;0,'登録選手'!L27,"")</f>
      </c>
    </row>
    <row r="26" spans="1:38" ht="14.25">
      <c r="A26" s="2">
        <v>25</v>
      </c>
      <c r="B26" s="2"/>
      <c r="C26" s="33">
        <f>IF('登録選手'!B28&gt;0,'登録選手'!B28,"")</f>
      </c>
      <c r="D26" s="2"/>
      <c r="E26" s="5"/>
      <c r="F26" s="2"/>
      <c r="G26" s="4"/>
      <c r="H26" s="2"/>
      <c r="I26" s="5"/>
      <c r="J26" s="2"/>
      <c r="K26" s="33">
        <f>IF('登録選手'!C28&gt;0,'学校情報'!$E$4,"")</f>
      </c>
      <c r="L26" s="33">
        <f>IF('登録選手'!C28&gt;0,'学校情報'!$C$4,"")</f>
      </c>
      <c r="M26" s="33"/>
      <c r="S26">
        <f>IF('登録選手'!C28&gt;0,'登録選手'!C28,"")</f>
      </c>
      <c r="T26">
        <f>IF('登録選手'!D28&gt;0,'登録選手'!D28,"")</f>
      </c>
      <c r="U26">
        <f>IF('登録選手'!E28&gt;0,'登録選手'!E28,"")</f>
      </c>
      <c r="V26">
        <f>IF('登録選手'!F28&gt;0,'登録選手'!F28,"")</f>
      </c>
      <c r="X26">
        <f>IF('登録選手'!G28&gt;0,'登録選手'!G28,"")</f>
      </c>
      <c r="Y26" s="47">
        <f>IF('登録選手'!H28&gt;0,'登録選手'!H28,"")</f>
      </c>
      <c r="Z26">
        <f>IF('登録選手'!H28&gt;0,DATEDIF(Y26,$AR$2,"Y"),"")</f>
      </c>
      <c r="AA26">
        <f>IF('登録選手'!$C28&gt;0,IF('学校情報'!B$8="",'学校情報'!B$9,'学校情報'!B$8),"")</f>
      </c>
      <c r="AB26">
        <f>IF('登録選手'!$C28&gt;0,IF('学校情報'!C$8="",'学校情報'!C$9,'学校情報'!C$8),"")</f>
      </c>
      <c r="AC26">
        <f>IF('登録選手'!$C28&gt;0,IF('学校情報'!D$8="",'学校情報'!D$9,'学校情報'!D$8),"")</f>
      </c>
      <c r="AD26">
        <f>IF('登録選手'!$C28&gt;0,IF('学校情報'!E$8="",'学校情報'!E$9,'学校情報'!E$8),"")</f>
      </c>
      <c r="AE26">
        <f>IF('登録選手'!$C28&gt;0,IF('学校情報'!F$8="",'学校情報'!F$9,'学校情報'!F$8),"")</f>
      </c>
      <c r="AF26">
        <f>IF('登録選手'!$C28&gt;0,IF('学校情報'!G$8="",'学校情報'!G$9,'学校情報'!G$8),"")</f>
      </c>
      <c r="AJ26">
        <f>IF('登録選手'!J28&gt;0,'登録選手'!J28,"")</f>
      </c>
      <c r="AK26">
        <f>IF('登録選手'!K28&gt;0,'登録選手'!K28,"")</f>
      </c>
      <c r="AL26">
        <f>IF('登録選手'!L28&gt;0,'登録選手'!L28,"")</f>
      </c>
    </row>
    <row r="27" spans="1:38" ht="14.25">
      <c r="A27" s="2">
        <v>26</v>
      </c>
      <c r="B27" s="2"/>
      <c r="C27" s="33">
        <f>IF('登録選手'!B29&gt;0,'登録選手'!B29,"")</f>
      </c>
      <c r="D27" s="2"/>
      <c r="E27" s="5"/>
      <c r="F27" s="2"/>
      <c r="G27" s="4"/>
      <c r="H27" s="2"/>
      <c r="I27" s="5"/>
      <c r="J27" s="2"/>
      <c r="K27" s="33">
        <f>IF('登録選手'!C29&gt;0,'学校情報'!$E$4,"")</f>
      </c>
      <c r="L27" s="33">
        <f>IF('登録選手'!C29&gt;0,'学校情報'!$C$4,"")</f>
      </c>
      <c r="M27" s="33"/>
      <c r="S27">
        <f>IF('登録選手'!C29&gt;0,'登録選手'!C29,"")</f>
      </c>
      <c r="T27">
        <f>IF('登録選手'!D29&gt;0,'登録選手'!D29,"")</f>
      </c>
      <c r="U27">
        <f>IF('登録選手'!E29&gt;0,'登録選手'!E29,"")</f>
      </c>
      <c r="V27">
        <f>IF('登録選手'!F29&gt;0,'登録選手'!F29,"")</f>
      </c>
      <c r="X27">
        <f>IF('登録選手'!G29&gt;0,'登録選手'!G29,"")</f>
      </c>
      <c r="Y27" s="47">
        <f>IF('登録選手'!H29&gt;0,'登録選手'!H29,"")</f>
      </c>
      <c r="Z27">
        <f>IF('登録選手'!H29&gt;0,DATEDIF(Y27,$AR$2,"Y"),"")</f>
      </c>
      <c r="AA27">
        <f>IF('登録選手'!$C29&gt;0,IF('学校情報'!B$8="",'学校情報'!B$9,'学校情報'!B$8),"")</f>
      </c>
      <c r="AB27">
        <f>IF('登録選手'!$C29&gt;0,IF('学校情報'!C$8="",'学校情報'!C$9,'学校情報'!C$8),"")</f>
      </c>
      <c r="AC27">
        <f>IF('登録選手'!$C29&gt;0,IF('学校情報'!D$8="",'学校情報'!D$9,'学校情報'!D$8),"")</f>
      </c>
      <c r="AD27">
        <f>IF('登録選手'!$C29&gt;0,IF('学校情報'!E$8="",'学校情報'!E$9,'学校情報'!E$8),"")</f>
      </c>
      <c r="AE27">
        <f>IF('登録選手'!$C29&gt;0,IF('学校情報'!F$8="",'学校情報'!F$9,'学校情報'!F$8),"")</f>
      </c>
      <c r="AF27">
        <f>IF('登録選手'!$C29&gt;0,IF('学校情報'!G$8="",'学校情報'!G$9,'学校情報'!G$8),"")</f>
      </c>
      <c r="AJ27">
        <f>IF('登録選手'!J29&gt;0,'登録選手'!J29,"")</f>
      </c>
      <c r="AK27">
        <f>IF('登録選手'!K29&gt;0,'登録選手'!K29,"")</f>
      </c>
      <c r="AL27">
        <f>IF('登録選手'!L29&gt;0,'登録選手'!L29,"")</f>
      </c>
    </row>
    <row r="28" spans="1:38" ht="14.25">
      <c r="A28" s="2">
        <v>27</v>
      </c>
      <c r="B28" s="2"/>
      <c r="C28" s="33">
        <f>IF('登録選手'!B30&gt;0,'登録選手'!B30,"")</f>
      </c>
      <c r="D28" s="2"/>
      <c r="E28" s="5"/>
      <c r="F28" s="2"/>
      <c r="G28" s="4"/>
      <c r="H28" s="2"/>
      <c r="I28" s="5"/>
      <c r="J28" s="2"/>
      <c r="K28" s="33">
        <f>IF('登録選手'!C30&gt;0,'学校情報'!$E$4,"")</f>
      </c>
      <c r="L28" s="33">
        <f>IF('登録選手'!C30&gt;0,'学校情報'!$C$4,"")</f>
      </c>
      <c r="M28" s="33"/>
      <c r="S28">
        <f>IF('登録選手'!C30&gt;0,'登録選手'!C30,"")</f>
      </c>
      <c r="T28">
        <f>IF('登録選手'!D30&gt;0,'登録選手'!D30,"")</f>
      </c>
      <c r="U28">
        <f>IF('登録選手'!E30&gt;0,'登録選手'!E30,"")</f>
      </c>
      <c r="V28">
        <f>IF('登録選手'!F30&gt;0,'登録選手'!F30,"")</f>
      </c>
      <c r="X28">
        <f>IF('登録選手'!G30&gt;0,'登録選手'!G30,"")</f>
      </c>
      <c r="Y28" s="47">
        <f>IF('登録選手'!H30&gt;0,'登録選手'!H30,"")</f>
      </c>
      <c r="Z28">
        <f>IF('登録選手'!H30&gt;0,DATEDIF(Y28,$AR$2,"Y"),"")</f>
      </c>
      <c r="AA28">
        <f>IF('登録選手'!$C30&gt;0,IF('学校情報'!B$8="",'学校情報'!B$9,'学校情報'!B$8),"")</f>
      </c>
      <c r="AB28">
        <f>IF('登録選手'!$C30&gt;0,IF('学校情報'!C$8="",'学校情報'!C$9,'学校情報'!C$8),"")</f>
      </c>
      <c r="AC28">
        <f>IF('登録選手'!$C30&gt;0,IF('学校情報'!D$8="",'学校情報'!D$9,'学校情報'!D$8),"")</f>
      </c>
      <c r="AD28">
        <f>IF('登録選手'!$C30&gt;0,IF('学校情報'!E$8="",'学校情報'!E$9,'学校情報'!E$8),"")</f>
      </c>
      <c r="AE28">
        <f>IF('登録選手'!$C30&gt;0,IF('学校情報'!F$8="",'学校情報'!F$9,'学校情報'!F$8),"")</f>
      </c>
      <c r="AF28">
        <f>IF('登録選手'!$C30&gt;0,IF('学校情報'!G$8="",'学校情報'!G$9,'学校情報'!G$8),"")</f>
      </c>
      <c r="AJ28">
        <f>IF('登録選手'!J30&gt;0,'登録選手'!J30,"")</f>
      </c>
      <c r="AK28">
        <f>IF('登録選手'!K30&gt;0,'登録選手'!K30,"")</f>
      </c>
      <c r="AL28">
        <f>IF('登録選手'!L30&gt;0,'登録選手'!L30,"")</f>
      </c>
    </row>
    <row r="29" spans="1:38" ht="14.25">
      <c r="A29" s="2">
        <v>28</v>
      </c>
      <c r="B29" s="2"/>
      <c r="C29" s="33">
        <f>IF('登録選手'!B31&gt;0,'登録選手'!B31,"")</f>
      </c>
      <c r="D29" s="2"/>
      <c r="E29" s="5"/>
      <c r="F29" s="2"/>
      <c r="G29" s="4"/>
      <c r="H29" s="2"/>
      <c r="I29" s="5"/>
      <c r="J29" s="2"/>
      <c r="K29" s="33">
        <f>IF('登録選手'!C31&gt;0,'学校情報'!$E$4,"")</f>
      </c>
      <c r="L29" s="33">
        <f>IF('登録選手'!C31&gt;0,'学校情報'!$C$4,"")</f>
      </c>
      <c r="M29" s="33"/>
      <c r="S29">
        <f>IF('登録選手'!C31&gt;0,'登録選手'!C31,"")</f>
      </c>
      <c r="T29">
        <f>IF('登録選手'!D31&gt;0,'登録選手'!D31,"")</f>
      </c>
      <c r="U29">
        <f>IF('登録選手'!E31&gt;0,'登録選手'!E31,"")</f>
      </c>
      <c r="V29">
        <f>IF('登録選手'!F31&gt;0,'登録選手'!F31,"")</f>
      </c>
      <c r="X29">
        <f>IF('登録選手'!G31&gt;0,'登録選手'!G31,"")</f>
      </c>
      <c r="Y29" s="47">
        <f>IF('登録選手'!H31&gt;0,'登録選手'!H31,"")</f>
      </c>
      <c r="Z29">
        <f>IF('登録選手'!H31&gt;0,DATEDIF(Y29,$AR$2,"Y"),"")</f>
      </c>
      <c r="AA29">
        <f>IF('登録選手'!$C31&gt;0,IF('学校情報'!B$8="",'学校情報'!B$9,'学校情報'!B$8),"")</f>
      </c>
      <c r="AB29">
        <f>IF('登録選手'!$C31&gt;0,IF('学校情報'!C$8="",'学校情報'!C$9,'学校情報'!C$8),"")</f>
      </c>
      <c r="AC29">
        <f>IF('登録選手'!$C31&gt;0,IF('学校情報'!D$8="",'学校情報'!D$9,'学校情報'!D$8),"")</f>
      </c>
      <c r="AD29">
        <f>IF('登録選手'!$C31&gt;0,IF('学校情報'!E$8="",'学校情報'!E$9,'学校情報'!E$8),"")</f>
      </c>
      <c r="AE29">
        <f>IF('登録選手'!$C31&gt;0,IF('学校情報'!F$8="",'学校情報'!F$9,'学校情報'!F$8),"")</f>
      </c>
      <c r="AF29">
        <f>IF('登録選手'!$C31&gt;0,IF('学校情報'!G$8="",'学校情報'!G$9,'学校情報'!G$8),"")</f>
      </c>
      <c r="AJ29">
        <f>IF('登録選手'!J31&gt;0,'登録選手'!J31,"")</f>
      </c>
      <c r="AK29">
        <f>IF('登録選手'!K31&gt;0,'登録選手'!K31,"")</f>
      </c>
      <c r="AL29">
        <f>IF('登録選手'!L31&gt;0,'登録選手'!L31,"")</f>
      </c>
    </row>
    <row r="30" spans="1:38" ht="14.25">
      <c r="A30" s="2">
        <v>29</v>
      </c>
      <c r="B30" s="2"/>
      <c r="C30" s="33">
        <f>IF('登録選手'!B32&gt;0,'登録選手'!B32,"")</f>
      </c>
      <c r="D30" s="2"/>
      <c r="E30" s="5"/>
      <c r="F30" s="2"/>
      <c r="G30" s="4"/>
      <c r="H30" s="2"/>
      <c r="I30" s="5"/>
      <c r="J30" s="2"/>
      <c r="K30" s="33">
        <f>IF('登録選手'!C32&gt;0,'学校情報'!$E$4,"")</f>
      </c>
      <c r="L30" s="33">
        <f>IF('登録選手'!C32&gt;0,'学校情報'!$C$4,"")</f>
      </c>
      <c r="M30" s="33"/>
      <c r="S30">
        <f>IF('登録選手'!C32&gt;0,'登録選手'!C32,"")</f>
      </c>
      <c r="T30">
        <f>IF('登録選手'!D32&gt;0,'登録選手'!D32,"")</f>
      </c>
      <c r="U30">
        <f>IF('登録選手'!E32&gt;0,'登録選手'!E32,"")</f>
      </c>
      <c r="V30">
        <f>IF('登録選手'!F32&gt;0,'登録選手'!F32,"")</f>
      </c>
      <c r="X30">
        <f>IF('登録選手'!G32&gt;0,'登録選手'!G32,"")</f>
      </c>
      <c r="Y30" s="47">
        <f>IF('登録選手'!H32&gt;0,'登録選手'!H32,"")</f>
      </c>
      <c r="Z30">
        <f>IF('登録選手'!H32&gt;0,DATEDIF(Y30,$AR$2,"Y"),"")</f>
      </c>
      <c r="AA30">
        <f>IF('登録選手'!$C32&gt;0,IF('学校情報'!B$8="",'学校情報'!B$9,'学校情報'!B$8),"")</f>
      </c>
      <c r="AB30">
        <f>IF('登録選手'!$C32&gt;0,IF('学校情報'!C$8="",'学校情報'!C$9,'学校情報'!C$8),"")</f>
      </c>
      <c r="AC30">
        <f>IF('登録選手'!$C32&gt;0,IF('学校情報'!D$8="",'学校情報'!D$9,'学校情報'!D$8),"")</f>
      </c>
      <c r="AD30">
        <f>IF('登録選手'!$C32&gt;0,IF('学校情報'!E$8="",'学校情報'!E$9,'学校情報'!E$8),"")</f>
      </c>
      <c r="AE30">
        <f>IF('登録選手'!$C32&gt;0,IF('学校情報'!F$8="",'学校情報'!F$9,'学校情報'!F$8),"")</f>
      </c>
      <c r="AF30">
        <f>IF('登録選手'!$C32&gt;0,IF('学校情報'!G$8="",'学校情報'!G$9,'学校情報'!G$8),"")</f>
      </c>
      <c r="AJ30">
        <f>IF('登録選手'!J32&gt;0,'登録選手'!J32,"")</f>
      </c>
      <c r="AK30">
        <f>IF('登録選手'!K32&gt;0,'登録選手'!K32,"")</f>
      </c>
      <c r="AL30">
        <f>IF('登録選手'!L32&gt;0,'登録選手'!L32,"")</f>
      </c>
    </row>
    <row r="31" spans="1:38" ht="14.25">
      <c r="A31" s="2">
        <v>30</v>
      </c>
      <c r="B31" s="2"/>
      <c r="C31" s="33">
        <f>IF('登録選手'!B33&gt;0,'登録選手'!B33,"")</f>
      </c>
      <c r="D31" s="2"/>
      <c r="E31" s="5"/>
      <c r="F31" s="2"/>
      <c r="G31" s="4"/>
      <c r="H31" s="2"/>
      <c r="I31" s="5"/>
      <c r="J31" s="2"/>
      <c r="K31" s="33">
        <f>IF('登録選手'!C33&gt;0,'学校情報'!$E$4,"")</f>
      </c>
      <c r="L31" s="33">
        <f>IF('登録選手'!C33&gt;0,'学校情報'!$C$4,"")</f>
      </c>
      <c r="M31" s="33"/>
      <c r="S31">
        <f>IF('登録選手'!C33&gt;0,'登録選手'!C33,"")</f>
      </c>
      <c r="T31">
        <f>IF('登録選手'!D33&gt;0,'登録選手'!D33,"")</f>
      </c>
      <c r="U31">
        <f>IF('登録選手'!E33&gt;0,'登録選手'!E33,"")</f>
      </c>
      <c r="V31">
        <f>IF('登録選手'!F33&gt;0,'登録選手'!F33,"")</f>
      </c>
      <c r="X31">
        <f>IF('登録選手'!G33&gt;0,'登録選手'!G33,"")</f>
      </c>
      <c r="Y31" s="47">
        <f>IF('登録選手'!H33&gt;0,'登録選手'!H33,"")</f>
      </c>
      <c r="Z31">
        <f>IF('登録選手'!H33&gt;0,DATEDIF(Y31,$AR$2,"Y"),"")</f>
      </c>
      <c r="AA31">
        <f>IF('登録選手'!$C33&gt;0,IF('学校情報'!B$8="",'学校情報'!B$9,'学校情報'!B$8),"")</f>
      </c>
      <c r="AB31">
        <f>IF('登録選手'!$C33&gt;0,IF('学校情報'!C$8="",'学校情報'!C$9,'学校情報'!C$8),"")</f>
      </c>
      <c r="AC31">
        <f>IF('登録選手'!$C33&gt;0,IF('学校情報'!D$8="",'学校情報'!D$9,'学校情報'!D$8),"")</f>
      </c>
      <c r="AD31">
        <f>IF('登録選手'!$C33&gt;0,IF('学校情報'!E$8="",'学校情報'!E$9,'学校情報'!E$8),"")</f>
      </c>
      <c r="AE31">
        <f>IF('登録選手'!$C33&gt;0,IF('学校情報'!F$8="",'学校情報'!F$9,'学校情報'!F$8),"")</f>
      </c>
      <c r="AF31">
        <f>IF('登録選手'!$C33&gt;0,IF('学校情報'!G$8="",'学校情報'!G$9,'学校情報'!G$8),"")</f>
      </c>
      <c r="AJ31">
        <f>IF('登録選手'!J33&gt;0,'登録選手'!J33,"")</f>
      </c>
      <c r="AK31">
        <f>IF('登録選手'!K33&gt;0,'登録選手'!K33,"")</f>
      </c>
      <c r="AL31">
        <f>IF('登録選手'!L33&gt;0,'登録選手'!L33,"")</f>
      </c>
    </row>
    <row r="32" spans="1:38" ht="14.25">
      <c r="A32" s="33">
        <v>31</v>
      </c>
      <c r="C32" s="33">
        <f>IF('登録選手'!B34&gt;0,'登録選手'!B34,"")</f>
      </c>
      <c r="K32" s="33">
        <f>IF('登録選手'!C34&gt;0,'学校情報'!$E$4,"")</f>
      </c>
      <c r="L32" s="33">
        <f>IF('登録選手'!C34&gt;0,'学校情報'!$C$4,"")</f>
      </c>
      <c r="M32" s="33"/>
      <c r="S32">
        <f>IF('登録選手'!C34&gt;0,'登録選手'!C34,"")</f>
      </c>
      <c r="T32">
        <f>IF('登録選手'!D34&gt;0,'登録選手'!D34,"")</f>
      </c>
      <c r="U32">
        <f>IF('登録選手'!E34&gt;0,'登録選手'!E34,"")</f>
      </c>
      <c r="V32">
        <f>IF('登録選手'!F34&gt;0,'登録選手'!F34,"")</f>
      </c>
      <c r="X32">
        <f>IF('登録選手'!G34&gt;0,'登録選手'!G34,"")</f>
      </c>
      <c r="Y32" s="47">
        <f>IF('登録選手'!H34&gt;0,'登録選手'!H34,"")</f>
      </c>
      <c r="Z32">
        <f>IF('登録選手'!H34&gt;0,DATEDIF(Y32,$AR$2,"Y"),"")</f>
      </c>
      <c r="AA32">
        <f>IF('登録選手'!$C34&gt;0,IF('学校情報'!B$8="",'学校情報'!B$9,'学校情報'!B$8),"")</f>
      </c>
      <c r="AB32">
        <f>IF('登録選手'!$C34&gt;0,IF('学校情報'!C$8="",'学校情報'!C$9,'学校情報'!C$8),"")</f>
      </c>
      <c r="AC32">
        <f>IF('登録選手'!$C34&gt;0,IF('学校情報'!D$8="",'学校情報'!D$9,'学校情報'!D$8),"")</f>
      </c>
      <c r="AD32">
        <f>IF('登録選手'!$C34&gt;0,IF('学校情報'!E$8="",'学校情報'!E$9,'学校情報'!E$8),"")</f>
      </c>
      <c r="AE32">
        <f>IF('登録選手'!$C34&gt;0,IF('学校情報'!F$8="",'学校情報'!F$9,'学校情報'!F$8),"")</f>
      </c>
      <c r="AF32">
        <f>IF('登録選手'!$C34&gt;0,IF('学校情報'!G$8="",'学校情報'!G$9,'学校情報'!G$8),"")</f>
      </c>
      <c r="AJ32">
        <f>IF('登録選手'!J34&gt;0,'登録選手'!J34,"")</f>
      </c>
      <c r="AK32">
        <f>IF('登録選手'!K34&gt;0,'登録選手'!K34,"")</f>
      </c>
      <c r="AL32">
        <f>IF('登録選手'!L34&gt;0,'登録選手'!L34,"")</f>
      </c>
    </row>
    <row r="33" spans="1:38" ht="14.25">
      <c r="A33" s="33">
        <v>32</v>
      </c>
      <c r="C33" s="33">
        <f>IF('登録選手'!B35&gt;0,'登録選手'!B35,"")</f>
      </c>
      <c r="K33" s="33">
        <f>IF('登録選手'!C35&gt;0,'学校情報'!$E$4,"")</f>
      </c>
      <c r="L33" s="33">
        <f>IF('登録選手'!C35&gt;0,'学校情報'!$C$4,"")</f>
      </c>
      <c r="M33" s="33"/>
      <c r="S33">
        <f>IF('登録選手'!C35&gt;0,'登録選手'!C35,"")</f>
      </c>
      <c r="T33">
        <f>IF('登録選手'!D35&gt;0,'登録選手'!D35,"")</f>
      </c>
      <c r="U33">
        <f>IF('登録選手'!E35&gt;0,'登録選手'!E35,"")</f>
      </c>
      <c r="V33">
        <f>IF('登録選手'!F35&gt;0,'登録選手'!F35,"")</f>
      </c>
      <c r="X33">
        <f>IF('登録選手'!G35&gt;0,'登録選手'!G35,"")</f>
      </c>
      <c r="Y33" s="47">
        <f>IF('登録選手'!H35&gt;0,'登録選手'!H35,"")</f>
      </c>
      <c r="Z33">
        <f>IF('登録選手'!H35&gt;0,DATEDIF(Y33,$AR$2,"Y"),"")</f>
      </c>
      <c r="AA33">
        <f>IF('登録選手'!$C35&gt;0,IF('学校情報'!B$8="",'学校情報'!B$9,'学校情報'!B$8),"")</f>
      </c>
      <c r="AB33">
        <f>IF('登録選手'!$C35&gt;0,IF('学校情報'!C$8="",'学校情報'!C$9,'学校情報'!C$8),"")</f>
      </c>
      <c r="AC33">
        <f>IF('登録選手'!$C35&gt;0,IF('学校情報'!D$8="",'学校情報'!D$9,'学校情報'!D$8),"")</f>
      </c>
      <c r="AD33">
        <f>IF('登録選手'!$C35&gt;0,IF('学校情報'!E$8="",'学校情報'!E$9,'学校情報'!E$8),"")</f>
      </c>
      <c r="AE33">
        <f>IF('登録選手'!$C35&gt;0,IF('学校情報'!F$8="",'学校情報'!F$9,'学校情報'!F$8),"")</f>
      </c>
      <c r="AF33">
        <f>IF('登録選手'!$C35&gt;0,IF('学校情報'!G$8="",'学校情報'!G$9,'学校情報'!G$8),"")</f>
      </c>
      <c r="AJ33">
        <f>IF('登録選手'!J35&gt;0,'登録選手'!J35,"")</f>
      </c>
      <c r="AK33">
        <f>IF('登録選手'!K35&gt;0,'登録選手'!K35,"")</f>
      </c>
      <c r="AL33">
        <f>IF('登録選手'!L35&gt;0,'登録選手'!L35,"")</f>
      </c>
    </row>
    <row r="34" spans="1:38" ht="14.25">
      <c r="A34" s="33">
        <v>33</v>
      </c>
      <c r="C34" s="33">
        <f>IF('登録選手'!B36&gt;0,'登録選手'!B36,"")</f>
      </c>
      <c r="K34" s="33">
        <f>IF('登録選手'!C36&gt;0,'学校情報'!$E$4,"")</f>
      </c>
      <c r="L34" s="33">
        <f>IF('登録選手'!C36&gt;0,'学校情報'!$C$4,"")</f>
      </c>
      <c r="M34" s="33"/>
      <c r="S34">
        <f>IF('登録選手'!C36&gt;0,'登録選手'!C36,"")</f>
      </c>
      <c r="T34">
        <f>IF('登録選手'!D36&gt;0,'登録選手'!D36,"")</f>
      </c>
      <c r="U34">
        <f>IF('登録選手'!E36&gt;0,'登録選手'!E36,"")</f>
      </c>
      <c r="V34">
        <f>IF('登録選手'!F36&gt;0,'登録選手'!F36,"")</f>
      </c>
      <c r="X34">
        <f>IF('登録選手'!G36&gt;0,'登録選手'!G36,"")</f>
      </c>
      <c r="Y34" s="47">
        <f>IF('登録選手'!H36&gt;0,'登録選手'!H36,"")</f>
      </c>
      <c r="Z34">
        <f>IF('登録選手'!H36&gt;0,DATEDIF(Y34,$AR$2,"Y"),"")</f>
      </c>
      <c r="AA34">
        <f>IF('登録選手'!$C36&gt;0,IF('学校情報'!B$8="",'学校情報'!B$9,'学校情報'!B$8),"")</f>
      </c>
      <c r="AB34">
        <f>IF('登録選手'!$C36&gt;0,IF('学校情報'!C$8="",'学校情報'!C$9,'学校情報'!C$8),"")</f>
      </c>
      <c r="AC34">
        <f>IF('登録選手'!$C36&gt;0,IF('学校情報'!D$8="",'学校情報'!D$9,'学校情報'!D$8),"")</f>
      </c>
      <c r="AD34">
        <f>IF('登録選手'!$C36&gt;0,IF('学校情報'!E$8="",'学校情報'!E$9,'学校情報'!E$8),"")</f>
      </c>
      <c r="AE34">
        <f>IF('登録選手'!$C36&gt;0,IF('学校情報'!F$8="",'学校情報'!F$9,'学校情報'!F$8),"")</f>
      </c>
      <c r="AF34">
        <f>IF('登録選手'!$C36&gt;0,IF('学校情報'!G$8="",'学校情報'!G$9,'学校情報'!G$8),"")</f>
      </c>
      <c r="AJ34">
        <f>IF('登録選手'!J36&gt;0,'登録選手'!J36,"")</f>
      </c>
      <c r="AK34">
        <f>IF('登録選手'!K36&gt;0,'登録選手'!K36,"")</f>
      </c>
      <c r="AL34">
        <f>IF('登録選手'!L36&gt;0,'登録選手'!L36,"")</f>
      </c>
    </row>
    <row r="35" spans="1:38" ht="14.25">
      <c r="A35" s="33">
        <v>34</v>
      </c>
      <c r="C35" s="33">
        <f>IF('登録選手'!B37&gt;0,'登録選手'!B37,"")</f>
      </c>
      <c r="K35" s="33">
        <f>IF('登録選手'!C37&gt;0,'学校情報'!$E$4,"")</f>
      </c>
      <c r="L35" s="33">
        <f>IF('登録選手'!C37&gt;0,'学校情報'!$C$4,"")</f>
      </c>
      <c r="M35" s="33"/>
      <c r="S35">
        <f>IF('登録選手'!C37&gt;0,'登録選手'!C37,"")</f>
      </c>
      <c r="T35">
        <f>IF('登録選手'!D37&gt;0,'登録選手'!D37,"")</f>
      </c>
      <c r="U35">
        <f>IF('登録選手'!E37&gt;0,'登録選手'!E37,"")</f>
      </c>
      <c r="V35">
        <f>IF('登録選手'!F37&gt;0,'登録選手'!F37,"")</f>
      </c>
      <c r="X35">
        <f>IF('登録選手'!G37&gt;0,'登録選手'!G37,"")</f>
      </c>
      <c r="Y35" s="47">
        <f>IF('登録選手'!H37&gt;0,'登録選手'!H37,"")</f>
      </c>
      <c r="Z35">
        <f>IF('登録選手'!H37&gt;0,DATEDIF(Y35,$AR$2,"Y"),"")</f>
      </c>
      <c r="AA35">
        <f>IF('登録選手'!$C37&gt;0,IF('学校情報'!B$8="",'学校情報'!B$9,'学校情報'!B$8),"")</f>
      </c>
      <c r="AB35">
        <f>IF('登録選手'!$C37&gt;0,IF('学校情報'!C$8="",'学校情報'!C$9,'学校情報'!C$8),"")</f>
      </c>
      <c r="AC35">
        <f>IF('登録選手'!$C37&gt;0,IF('学校情報'!D$8="",'学校情報'!D$9,'学校情報'!D$8),"")</f>
      </c>
      <c r="AD35">
        <f>IF('登録選手'!$C37&gt;0,IF('学校情報'!E$8="",'学校情報'!E$9,'学校情報'!E$8),"")</f>
      </c>
      <c r="AE35">
        <f>IF('登録選手'!$C37&gt;0,IF('学校情報'!F$8="",'学校情報'!F$9,'学校情報'!F$8),"")</f>
      </c>
      <c r="AF35">
        <f>IF('登録選手'!$C37&gt;0,IF('学校情報'!G$8="",'学校情報'!G$9,'学校情報'!G$8),"")</f>
      </c>
      <c r="AJ35">
        <f>IF('登録選手'!J37&gt;0,'登録選手'!J37,"")</f>
      </c>
      <c r="AK35">
        <f>IF('登録選手'!K37&gt;0,'登録選手'!K37,"")</f>
      </c>
      <c r="AL35">
        <f>IF('登録選手'!L37&gt;0,'登録選手'!L37,"")</f>
      </c>
    </row>
    <row r="36" spans="1:38" ht="14.25">
      <c r="A36" s="33">
        <v>35</v>
      </c>
      <c r="C36" s="33">
        <f>IF('登録選手'!B38&gt;0,'登録選手'!B38,"")</f>
      </c>
      <c r="K36" s="33">
        <f>IF('登録選手'!C38&gt;0,'学校情報'!$E$4,"")</f>
      </c>
      <c r="L36" s="33">
        <f>IF('登録選手'!C38&gt;0,'学校情報'!$C$4,"")</f>
      </c>
      <c r="M36" s="33"/>
      <c r="S36">
        <f>IF('登録選手'!C38&gt;0,'登録選手'!C38,"")</f>
      </c>
      <c r="T36">
        <f>IF('登録選手'!D38&gt;0,'登録選手'!D38,"")</f>
      </c>
      <c r="U36">
        <f>IF('登録選手'!E38&gt;0,'登録選手'!E38,"")</f>
      </c>
      <c r="V36">
        <f>IF('登録選手'!F38&gt;0,'登録選手'!F38,"")</f>
      </c>
      <c r="X36">
        <f>IF('登録選手'!G38&gt;0,'登録選手'!G38,"")</f>
      </c>
      <c r="Y36" s="47">
        <f>IF('登録選手'!H38&gt;0,'登録選手'!H38,"")</f>
      </c>
      <c r="Z36">
        <f>IF('登録選手'!H38&gt;0,DATEDIF(Y36,$AR$2,"Y"),"")</f>
      </c>
      <c r="AA36">
        <f>IF('登録選手'!$C38&gt;0,IF('学校情報'!B$8="",'学校情報'!B$9,'学校情報'!B$8),"")</f>
      </c>
      <c r="AB36">
        <f>IF('登録選手'!$C38&gt;0,IF('学校情報'!C$8="",'学校情報'!C$9,'学校情報'!C$8),"")</f>
      </c>
      <c r="AC36">
        <f>IF('登録選手'!$C38&gt;0,IF('学校情報'!D$8="",'学校情報'!D$9,'学校情報'!D$8),"")</f>
      </c>
      <c r="AD36">
        <f>IF('登録選手'!$C38&gt;0,IF('学校情報'!E$8="",'学校情報'!E$9,'学校情報'!E$8),"")</f>
      </c>
      <c r="AE36">
        <f>IF('登録選手'!$C38&gt;0,IF('学校情報'!F$8="",'学校情報'!F$9,'学校情報'!F$8),"")</f>
      </c>
      <c r="AF36">
        <f>IF('登録選手'!$C38&gt;0,IF('学校情報'!G$8="",'学校情報'!G$9,'学校情報'!G$8),"")</f>
      </c>
      <c r="AJ36">
        <f>IF('登録選手'!J38&gt;0,'登録選手'!J38,"")</f>
      </c>
      <c r="AK36">
        <f>IF('登録選手'!K38&gt;0,'登録選手'!K38,"")</f>
      </c>
      <c r="AL36">
        <f>IF('登録選手'!L38&gt;0,'登録選手'!L38,"")</f>
      </c>
    </row>
    <row r="37" spans="1:38" ht="14.25">
      <c r="A37" s="33">
        <v>36</v>
      </c>
      <c r="C37" s="33">
        <f>IF('登録選手'!B39&gt;0,'登録選手'!B39,"")</f>
      </c>
      <c r="K37" s="33">
        <f>IF('登録選手'!C39&gt;0,'学校情報'!$E$4,"")</f>
      </c>
      <c r="L37" s="33">
        <f>IF('登録選手'!C39&gt;0,'学校情報'!$C$4,"")</f>
      </c>
      <c r="M37" s="33"/>
      <c r="S37">
        <f>IF('登録選手'!C39&gt;0,'登録選手'!C39,"")</f>
      </c>
      <c r="T37">
        <f>IF('登録選手'!D39&gt;0,'登録選手'!D39,"")</f>
      </c>
      <c r="U37">
        <f>IF('登録選手'!E39&gt;0,'登録選手'!E39,"")</f>
      </c>
      <c r="V37">
        <f>IF('登録選手'!F39&gt;0,'登録選手'!F39,"")</f>
      </c>
      <c r="X37">
        <f>IF('登録選手'!G39&gt;0,'登録選手'!G39,"")</f>
      </c>
      <c r="Y37" s="47">
        <f>IF('登録選手'!H39&gt;0,'登録選手'!H39,"")</f>
      </c>
      <c r="Z37">
        <f>IF('登録選手'!H39&gt;0,DATEDIF(Y37,$AR$2,"Y"),"")</f>
      </c>
      <c r="AA37">
        <f>IF('登録選手'!$C39&gt;0,IF('学校情報'!B$8="",'学校情報'!B$9,'学校情報'!B$8),"")</f>
      </c>
      <c r="AB37">
        <f>IF('登録選手'!$C39&gt;0,IF('学校情報'!C$8="",'学校情報'!C$9,'学校情報'!C$8),"")</f>
      </c>
      <c r="AC37">
        <f>IF('登録選手'!$C39&gt;0,IF('学校情報'!D$8="",'学校情報'!D$9,'学校情報'!D$8),"")</f>
      </c>
      <c r="AD37">
        <f>IF('登録選手'!$C39&gt;0,IF('学校情報'!E$8="",'学校情報'!E$9,'学校情報'!E$8),"")</f>
      </c>
      <c r="AE37">
        <f>IF('登録選手'!$C39&gt;0,IF('学校情報'!F$8="",'学校情報'!F$9,'学校情報'!F$8),"")</f>
      </c>
      <c r="AF37">
        <f>IF('登録選手'!$C39&gt;0,IF('学校情報'!G$8="",'学校情報'!G$9,'学校情報'!G$8),"")</f>
      </c>
      <c r="AJ37">
        <f>IF('登録選手'!J39&gt;0,'登録選手'!J39,"")</f>
      </c>
      <c r="AK37">
        <f>IF('登録選手'!K39&gt;0,'登録選手'!K39,"")</f>
      </c>
      <c r="AL37">
        <f>IF('登録選手'!L39&gt;0,'登録選手'!L39,"")</f>
      </c>
    </row>
    <row r="38" spans="1:38" ht="14.25">
      <c r="A38" s="33">
        <v>37</v>
      </c>
      <c r="C38" s="33">
        <f>IF('登録選手'!B40&gt;0,'登録選手'!B40,"")</f>
      </c>
      <c r="K38" s="33">
        <f>IF('登録選手'!C40&gt;0,'学校情報'!$E$4,"")</f>
      </c>
      <c r="L38" s="33">
        <f>IF('登録選手'!C40&gt;0,'学校情報'!$C$4,"")</f>
      </c>
      <c r="M38" s="33"/>
      <c r="S38">
        <f>IF('登録選手'!C40&gt;0,'登録選手'!C40,"")</f>
      </c>
      <c r="T38">
        <f>IF('登録選手'!D40&gt;0,'登録選手'!D40,"")</f>
      </c>
      <c r="U38">
        <f>IF('登録選手'!E40&gt;0,'登録選手'!E40,"")</f>
      </c>
      <c r="V38">
        <f>IF('登録選手'!F40&gt;0,'登録選手'!F40,"")</f>
      </c>
      <c r="X38">
        <f>IF('登録選手'!G40&gt;0,'登録選手'!G40,"")</f>
      </c>
      <c r="Y38" s="47">
        <f>IF('登録選手'!H40&gt;0,'登録選手'!H40,"")</f>
      </c>
      <c r="Z38">
        <f>IF('登録選手'!H40&gt;0,DATEDIF(Y38,$AR$2,"Y"),"")</f>
      </c>
      <c r="AA38">
        <f>IF('登録選手'!$C40&gt;0,IF('学校情報'!B$8="",'学校情報'!B$9,'学校情報'!B$8),"")</f>
      </c>
      <c r="AB38">
        <f>IF('登録選手'!$C40&gt;0,IF('学校情報'!C$8="",'学校情報'!C$9,'学校情報'!C$8),"")</f>
      </c>
      <c r="AC38">
        <f>IF('登録選手'!$C40&gt;0,IF('学校情報'!D$8="",'学校情報'!D$9,'学校情報'!D$8),"")</f>
      </c>
      <c r="AD38">
        <f>IF('登録選手'!$C40&gt;0,IF('学校情報'!E$8="",'学校情報'!E$9,'学校情報'!E$8),"")</f>
      </c>
      <c r="AE38">
        <f>IF('登録選手'!$C40&gt;0,IF('学校情報'!F$8="",'学校情報'!F$9,'学校情報'!F$8),"")</f>
      </c>
      <c r="AF38">
        <f>IF('登録選手'!$C40&gt;0,IF('学校情報'!G$8="",'学校情報'!G$9,'学校情報'!G$8),"")</f>
      </c>
      <c r="AJ38">
        <f>IF('登録選手'!J40&gt;0,'登録選手'!J40,"")</f>
      </c>
      <c r="AK38">
        <f>IF('登録選手'!K40&gt;0,'登録選手'!K40,"")</f>
      </c>
      <c r="AL38">
        <f>IF('登録選手'!L40&gt;0,'登録選手'!L40,"")</f>
      </c>
    </row>
    <row r="39" spans="1:38" ht="14.25">
      <c r="A39" s="33">
        <v>38</v>
      </c>
      <c r="C39" s="33">
        <f>IF('登録選手'!B41&gt;0,'登録選手'!B41,"")</f>
      </c>
      <c r="K39" s="33">
        <f>IF('登録選手'!C41&gt;0,'学校情報'!$E$4,"")</f>
      </c>
      <c r="L39" s="33">
        <f>IF('登録選手'!C41&gt;0,'学校情報'!$C$4,"")</f>
      </c>
      <c r="M39" s="33"/>
      <c r="S39">
        <f>IF('登録選手'!C41&gt;0,'登録選手'!C41,"")</f>
      </c>
      <c r="T39">
        <f>IF('登録選手'!D41&gt;0,'登録選手'!D41,"")</f>
      </c>
      <c r="U39">
        <f>IF('登録選手'!E41&gt;0,'登録選手'!E41,"")</f>
      </c>
      <c r="V39">
        <f>IF('登録選手'!F41&gt;0,'登録選手'!F41,"")</f>
      </c>
      <c r="X39">
        <f>IF('登録選手'!G41&gt;0,'登録選手'!G41,"")</f>
      </c>
      <c r="Y39" s="47">
        <f>IF('登録選手'!H41&gt;0,'登録選手'!H41,"")</f>
      </c>
      <c r="Z39">
        <f>IF('登録選手'!H41&gt;0,DATEDIF(Y39,$AR$2,"Y"),"")</f>
      </c>
      <c r="AA39">
        <f>IF('登録選手'!$C41&gt;0,IF('学校情報'!B$8="",'学校情報'!B$9,'学校情報'!B$8),"")</f>
      </c>
      <c r="AB39">
        <f>IF('登録選手'!$C41&gt;0,IF('学校情報'!C$8="",'学校情報'!C$9,'学校情報'!C$8),"")</f>
      </c>
      <c r="AC39">
        <f>IF('登録選手'!$C41&gt;0,IF('学校情報'!D$8="",'学校情報'!D$9,'学校情報'!D$8),"")</f>
      </c>
      <c r="AD39">
        <f>IF('登録選手'!$C41&gt;0,IF('学校情報'!E$8="",'学校情報'!E$9,'学校情報'!E$8),"")</f>
      </c>
      <c r="AE39">
        <f>IF('登録選手'!$C41&gt;0,IF('学校情報'!F$8="",'学校情報'!F$9,'学校情報'!F$8),"")</f>
      </c>
      <c r="AF39">
        <f>IF('登録選手'!$C41&gt;0,IF('学校情報'!G$8="",'学校情報'!G$9,'学校情報'!G$8),"")</f>
      </c>
      <c r="AJ39">
        <f>IF('登録選手'!J41&gt;0,'登録選手'!J41,"")</f>
      </c>
      <c r="AK39">
        <f>IF('登録選手'!K41&gt;0,'登録選手'!K41,"")</f>
      </c>
      <c r="AL39">
        <f>IF('登録選手'!L41&gt;0,'登録選手'!L41,"")</f>
      </c>
    </row>
    <row r="40" spans="1:38" ht="14.25">
      <c r="A40" s="33">
        <v>39</v>
      </c>
      <c r="C40" s="33">
        <f>IF('登録選手'!B42&gt;0,'登録選手'!B42,"")</f>
      </c>
      <c r="K40" s="33">
        <f>IF('登録選手'!C42&gt;0,'学校情報'!$E$4,"")</f>
      </c>
      <c r="L40" s="33">
        <f>IF('登録選手'!C42&gt;0,'学校情報'!$C$4,"")</f>
      </c>
      <c r="M40" s="33"/>
      <c r="S40">
        <f>IF('登録選手'!C42&gt;0,'登録選手'!C42,"")</f>
      </c>
      <c r="T40">
        <f>IF('登録選手'!D42&gt;0,'登録選手'!D42,"")</f>
      </c>
      <c r="U40">
        <f>IF('登録選手'!E42&gt;0,'登録選手'!E42,"")</f>
      </c>
      <c r="V40">
        <f>IF('登録選手'!F42&gt;0,'登録選手'!F42,"")</f>
      </c>
      <c r="X40">
        <f>IF('登録選手'!G42&gt;0,'登録選手'!G42,"")</f>
      </c>
      <c r="Y40" s="47">
        <f>IF('登録選手'!H42&gt;0,'登録選手'!H42,"")</f>
      </c>
      <c r="Z40">
        <f>IF('登録選手'!H42&gt;0,DATEDIF(Y40,$AR$2,"Y"),"")</f>
      </c>
      <c r="AA40">
        <f>IF('登録選手'!$C42&gt;0,IF('学校情報'!B$8="",'学校情報'!B$9,'学校情報'!B$8),"")</f>
      </c>
      <c r="AB40">
        <f>IF('登録選手'!$C42&gt;0,IF('学校情報'!C$8="",'学校情報'!C$9,'学校情報'!C$8),"")</f>
      </c>
      <c r="AC40">
        <f>IF('登録選手'!$C42&gt;0,IF('学校情報'!D$8="",'学校情報'!D$9,'学校情報'!D$8),"")</f>
      </c>
      <c r="AD40">
        <f>IF('登録選手'!$C42&gt;0,IF('学校情報'!E$8="",'学校情報'!E$9,'学校情報'!E$8),"")</f>
      </c>
      <c r="AE40">
        <f>IF('登録選手'!$C42&gt;0,IF('学校情報'!F$8="",'学校情報'!F$9,'学校情報'!F$8),"")</f>
      </c>
      <c r="AF40">
        <f>IF('登録選手'!$C42&gt;0,IF('学校情報'!G$8="",'学校情報'!G$9,'学校情報'!G$8),"")</f>
      </c>
      <c r="AJ40">
        <f>IF('登録選手'!J42&gt;0,'登録選手'!J42,"")</f>
      </c>
      <c r="AK40">
        <f>IF('登録選手'!K42&gt;0,'登録選手'!K42,"")</f>
      </c>
      <c r="AL40">
        <f>IF('登録選手'!L42&gt;0,'登録選手'!L42,"")</f>
      </c>
    </row>
    <row r="41" spans="1:38" ht="14.25">
      <c r="A41" s="33">
        <v>40</v>
      </c>
      <c r="C41" s="33">
        <f>IF('登録選手'!B43&gt;0,'登録選手'!B43,"")</f>
      </c>
      <c r="K41" s="33">
        <f>IF('登録選手'!C43&gt;0,'学校情報'!$E$4,"")</f>
      </c>
      <c r="L41" s="33">
        <f>IF('登録選手'!C43&gt;0,'学校情報'!$C$4,"")</f>
      </c>
      <c r="M41" s="33"/>
      <c r="S41">
        <f>IF('登録選手'!C43&gt;0,'登録選手'!C43,"")</f>
      </c>
      <c r="T41">
        <f>IF('登録選手'!D43&gt;0,'登録選手'!D43,"")</f>
      </c>
      <c r="U41">
        <f>IF('登録選手'!E43&gt;0,'登録選手'!E43,"")</f>
      </c>
      <c r="V41">
        <f>IF('登録選手'!F43&gt;0,'登録選手'!F43,"")</f>
      </c>
      <c r="X41">
        <f>IF('登録選手'!G43&gt;0,'登録選手'!G43,"")</f>
      </c>
      <c r="Y41" s="47">
        <f>IF('登録選手'!H43&gt;0,'登録選手'!H43,"")</f>
      </c>
      <c r="Z41">
        <f>IF('登録選手'!H43&gt;0,DATEDIF(Y41,$AR$2,"Y"),"")</f>
      </c>
      <c r="AA41">
        <f>IF('登録選手'!$C43&gt;0,IF('学校情報'!B$8="",'学校情報'!B$9,'学校情報'!B$8),"")</f>
      </c>
      <c r="AB41">
        <f>IF('登録選手'!$C43&gt;0,IF('学校情報'!C$8="",'学校情報'!C$9,'学校情報'!C$8),"")</f>
      </c>
      <c r="AC41">
        <f>IF('登録選手'!$C43&gt;0,IF('学校情報'!D$8="",'学校情報'!D$9,'学校情報'!D$8),"")</f>
      </c>
      <c r="AD41">
        <f>IF('登録選手'!$C43&gt;0,IF('学校情報'!E$8="",'学校情報'!E$9,'学校情報'!E$8),"")</f>
      </c>
      <c r="AE41">
        <f>IF('登録選手'!$C43&gt;0,IF('学校情報'!F$8="",'学校情報'!F$9,'学校情報'!F$8),"")</f>
      </c>
      <c r="AF41">
        <f>IF('登録選手'!$C43&gt;0,IF('学校情報'!G$8="",'学校情報'!G$9,'学校情報'!G$8),"")</f>
      </c>
      <c r="AJ41">
        <f>IF('登録選手'!J43&gt;0,'登録選手'!J43,"")</f>
      </c>
      <c r="AK41">
        <f>IF('登録選手'!K43&gt;0,'登録選手'!K43,"")</f>
      </c>
      <c r="AL41">
        <f>IF('登録選手'!L43&gt;0,'登録選手'!L43,"")</f>
      </c>
    </row>
    <row r="42" spans="1:38" ht="14.25">
      <c r="A42" s="33">
        <v>41</v>
      </c>
      <c r="C42" s="33">
        <f>IF('登録選手'!B44&gt;0,'登録選手'!B44,"")</f>
      </c>
      <c r="K42" s="33">
        <f>IF('登録選手'!C44&gt;0,'学校情報'!$E$4,"")</f>
      </c>
      <c r="L42" s="33">
        <f>IF('登録選手'!C44&gt;0,'学校情報'!$C$4,"")</f>
      </c>
      <c r="M42" s="33"/>
      <c r="S42">
        <f>IF('登録選手'!C44&gt;0,'登録選手'!C44,"")</f>
      </c>
      <c r="T42">
        <f>IF('登録選手'!D44&gt;0,'登録選手'!D44,"")</f>
      </c>
      <c r="U42">
        <f>IF('登録選手'!E44&gt;0,'登録選手'!E44,"")</f>
      </c>
      <c r="V42">
        <f>IF('登録選手'!F44&gt;0,'登録選手'!F44,"")</f>
      </c>
      <c r="X42">
        <f>IF('登録選手'!G44&gt;0,'登録選手'!G44,"")</f>
      </c>
      <c r="Y42" s="47">
        <f>IF('登録選手'!H44&gt;0,'登録選手'!H44,"")</f>
      </c>
      <c r="Z42">
        <f>IF('登録選手'!H44&gt;0,DATEDIF(Y42,$AR$2,"Y"),"")</f>
      </c>
      <c r="AA42">
        <f>IF('登録選手'!$C44&gt;0,IF('学校情報'!B$8="",'学校情報'!B$9,'学校情報'!B$8),"")</f>
      </c>
      <c r="AB42">
        <f>IF('登録選手'!$C44&gt;0,IF('学校情報'!C$8="",'学校情報'!C$9,'学校情報'!C$8),"")</f>
      </c>
      <c r="AC42">
        <f>IF('登録選手'!$C44&gt;0,IF('学校情報'!D$8="",'学校情報'!D$9,'学校情報'!D$8),"")</f>
      </c>
      <c r="AD42">
        <f>IF('登録選手'!$C44&gt;0,IF('学校情報'!E$8="",'学校情報'!E$9,'学校情報'!E$8),"")</f>
      </c>
      <c r="AE42">
        <f>IF('登録選手'!$C44&gt;0,IF('学校情報'!F$8="",'学校情報'!F$9,'学校情報'!F$8),"")</f>
      </c>
      <c r="AF42">
        <f>IF('登録選手'!$C44&gt;0,IF('学校情報'!G$8="",'学校情報'!G$9,'学校情報'!G$8),"")</f>
      </c>
      <c r="AJ42">
        <f>IF('登録選手'!J44&gt;0,'登録選手'!J44,"")</f>
      </c>
      <c r="AK42">
        <f>IF('登録選手'!K44&gt;0,'登録選手'!K44,"")</f>
      </c>
      <c r="AL42">
        <f>IF('登録選手'!L44&gt;0,'登録選手'!L44,"")</f>
      </c>
    </row>
    <row r="43" spans="1:38" ht="14.25">
      <c r="A43" s="33">
        <v>42</v>
      </c>
      <c r="C43" s="33">
        <f>IF('登録選手'!B45&gt;0,'登録選手'!B45,"")</f>
      </c>
      <c r="K43" s="33">
        <f>IF('登録選手'!C45&gt;0,'学校情報'!$E$4,"")</f>
      </c>
      <c r="L43" s="33">
        <f>IF('登録選手'!C45&gt;0,'学校情報'!$C$4,"")</f>
      </c>
      <c r="M43" s="33"/>
      <c r="S43">
        <f>IF('登録選手'!C45&gt;0,'登録選手'!C45,"")</f>
      </c>
      <c r="T43">
        <f>IF('登録選手'!D45&gt;0,'登録選手'!D45,"")</f>
      </c>
      <c r="U43">
        <f>IF('登録選手'!E45&gt;0,'登録選手'!E45,"")</f>
      </c>
      <c r="V43">
        <f>IF('登録選手'!F45&gt;0,'登録選手'!F45,"")</f>
      </c>
      <c r="X43">
        <f>IF('登録選手'!G45&gt;0,'登録選手'!G45,"")</f>
      </c>
      <c r="Y43" s="47">
        <f>IF('登録選手'!H45&gt;0,'登録選手'!H45,"")</f>
      </c>
      <c r="Z43">
        <f>IF('登録選手'!H45&gt;0,DATEDIF(Y43,$AR$2,"Y"),"")</f>
      </c>
      <c r="AA43">
        <f>IF('登録選手'!$C45&gt;0,IF('学校情報'!B$8="",'学校情報'!B$9,'学校情報'!B$8),"")</f>
      </c>
      <c r="AB43">
        <f>IF('登録選手'!$C45&gt;0,IF('学校情報'!C$8="",'学校情報'!C$9,'学校情報'!C$8),"")</f>
      </c>
      <c r="AC43">
        <f>IF('登録選手'!$C45&gt;0,IF('学校情報'!D$8="",'学校情報'!D$9,'学校情報'!D$8),"")</f>
      </c>
      <c r="AD43">
        <f>IF('登録選手'!$C45&gt;0,IF('学校情報'!E$8="",'学校情報'!E$9,'学校情報'!E$8),"")</f>
      </c>
      <c r="AE43">
        <f>IF('登録選手'!$C45&gt;0,IF('学校情報'!F$8="",'学校情報'!F$9,'学校情報'!F$8),"")</f>
      </c>
      <c r="AF43">
        <f>IF('登録選手'!$C45&gt;0,IF('学校情報'!G$8="",'学校情報'!G$9,'学校情報'!G$8),"")</f>
      </c>
      <c r="AJ43">
        <f>IF('登録選手'!J45&gt;0,'登録選手'!J45,"")</f>
      </c>
      <c r="AK43">
        <f>IF('登録選手'!K45&gt;0,'登録選手'!K45,"")</f>
      </c>
      <c r="AL43">
        <f>IF('登録選手'!L45&gt;0,'登録選手'!L45,"")</f>
      </c>
    </row>
    <row r="44" spans="1:38" ht="14.25">
      <c r="A44" s="33">
        <v>43</v>
      </c>
      <c r="C44" s="33">
        <f>IF('登録選手'!B46&gt;0,'登録選手'!B46,"")</f>
      </c>
      <c r="K44" s="33">
        <f>IF('登録選手'!C46&gt;0,'学校情報'!$E$4,"")</f>
      </c>
      <c r="L44" s="33">
        <f>IF('登録選手'!C46&gt;0,'学校情報'!$C$4,"")</f>
      </c>
      <c r="M44" s="33"/>
      <c r="S44">
        <f>IF('登録選手'!C46&gt;0,'登録選手'!C46,"")</f>
      </c>
      <c r="T44">
        <f>IF('登録選手'!D46&gt;0,'登録選手'!D46,"")</f>
      </c>
      <c r="U44">
        <f>IF('登録選手'!E46&gt;0,'登録選手'!E46,"")</f>
      </c>
      <c r="V44">
        <f>IF('登録選手'!F46&gt;0,'登録選手'!F46,"")</f>
      </c>
      <c r="X44">
        <f>IF('登録選手'!G46&gt;0,'登録選手'!G46,"")</f>
      </c>
      <c r="Y44" s="47">
        <f>IF('登録選手'!H46&gt;0,'登録選手'!H46,"")</f>
      </c>
      <c r="Z44">
        <f>IF('登録選手'!H46&gt;0,DATEDIF(Y44,$AR$2,"Y"),"")</f>
      </c>
      <c r="AA44">
        <f>IF('登録選手'!$C46&gt;0,IF('学校情報'!B$8="",'学校情報'!B$9,'学校情報'!B$8),"")</f>
      </c>
      <c r="AB44">
        <f>IF('登録選手'!$C46&gt;0,IF('学校情報'!C$8="",'学校情報'!C$9,'学校情報'!C$8),"")</f>
      </c>
      <c r="AC44">
        <f>IF('登録選手'!$C46&gt;0,IF('学校情報'!D$8="",'学校情報'!D$9,'学校情報'!D$8),"")</f>
      </c>
      <c r="AD44">
        <f>IF('登録選手'!$C46&gt;0,IF('学校情報'!E$8="",'学校情報'!E$9,'学校情報'!E$8),"")</f>
      </c>
      <c r="AE44">
        <f>IF('登録選手'!$C46&gt;0,IF('学校情報'!F$8="",'学校情報'!F$9,'学校情報'!F$8),"")</f>
      </c>
      <c r="AF44">
        <f>IF('登録選手'!$C46&gt;0,IF('学校情報'!G$8="",'学校情報'!G$9,'学校情報'!G$8),"")</f>
      </c>
      <c r="AJ44">
        <f>IF('登録選手'!J46&gt;0,'登録選手'!J46,"")</f>
      </c>
      <c r="AK44">
        <f>IF('登録選手'!K46&gt;0,'登録選手'!K46,"")</f>
      </c>
      <c r="AL44">
        <f>IF('登録選手'!L46&gt;0,'登録選手'!L46,"")</f>
      </c>
    </row>
    <row r="45" spans="1:38" ht="14.25">
      <c r="A45" s="33">
        <v>44</v>
      </c>
      <c r="C45" s="33">
        <f>IF('登録選手'!B47&gt;0,'登録選手'!B47,"")</f>
      </c>
      <c r="K45" s="33">
        <f>IF('登録選手'!C47&gt;0,'学校情報'!$E$4,"")</f>
      </c>
      <c r="L45" s="33">
        <f>IF('登録選手'!C47&gt;0,'学校情報'!$C$4,"")</f>
      </c>
      <c r="M45" s="33"/>
      <c r="S45">
        <f>IF('登録選手'!C47&gt;0,'登録選手'!C47,"")</f>
      </c>
      <c r="T45">
        <f>IF('登録選手'!D47&gt;0,'登録選手'!D47,"")</f>
      </c>
      <c r="U45">
        <f>IF('登録選手'!E47&gt;0,'登録選手'!E47,"")</f>
      </c>
      <c r="V45">
        <f>IF('登録選手'!F47&gt;0,'登録選手'!F47,"")</f>
      </c>
      <c r="X45">
        <f>IF('登録選手'!G47&gt;0,'登録選手'!G47,"")</f>
      </c>
      <c r="Y45" s="47">
        <f>IF('登録選手'!H47&gt;0,'登録選手'!H47,"")</f>
      </c>
      <c r="Z45">
        <f>IF('登録選手'!H47&gt;0,DATEDIF(Y45,$AR$2,"Y"),"")</f>
      </c>
      <c r="AA45">
        <f>IF('登録選手'!$C47&gt;0,IF('学校情報'!B$8="",'学校情報'!B$9,'学校情報'!B$8),"")</f>
      </c>
      <c r="AB45">
        <f>IF('登録選手'!$C47&gt;0,IF('学校情報'!C$8="",'学校情報'!C$9,'学校情報'!C$8),"")</f>
      </c>
      <c r="AC45">
        <f>IF('登録選手'!$C47&gt;0,IF('学校情報'!D$8="",'学校情報'!D$9,'学校情報'!D$8),"")</f>
      </c>
      <c r="AD45">
        <f>IF('登録選手'!$C47&gt;0,IF('学校情報'!E$8="",'学校情報'!E$9,'学校情報'!E$8),"")</f>
      </c>
      <c r="AE45">
        <f>IF('登録選手'!$C47&gt;0,IF('学校情報'!F$8="",'学校情報'!F$9,'学校情報'!F$8),"")</f>
      </c>
      <c r="AF45">
        <f>IF('登録選手'!$C47&gt;0,IF('学校情報'!G$8="",'学校情報'!G$9,'学校情報'!G$8),"")</f>
      </c>
      <c r="AJ45">
        <f>IF('登録選手'!J47&gt;0,'登録選手'!J47,"")</f>
      </c>
      <c r="AK45">
        <f>IF('登録選手'!K47&gt;0,'登録選手'!K47,"")</f>
      </c>
      <c r="AL45">
        <f>IF('登録選手'!L47&gt;0,'登録選手'!L47,"")</f>
      </c>
    </row>
    <row r="46" spans="1:38" ht="14.25">
      <c r="A46" s="33">
        <v>45</v>
      </c>
      <c r="C46" s="33">
        <f>IF('登録選手'!B48&gt;0,'登録選手'!B48,"")</f>
      </c>
      <c r="K46" s="33">
        <f>IF('登録選手'!C48&gt;0,'学校情報'!$E$4,"")</f>
      </c>
      <c r="L46" s="33">
        <f>IF('登録選手'!C48&gt;0,'学校情報'!$C$4,"")</f>
      </c>
      <c r="M46" s="33"/>
      <c r="S46">
        <f>IF('登録選手'!C48&gt;0,'登録選手'!C48,"")</f>
      </c>
      <c r="T46">
        <f>IF('登録選手'!D48&gt;0,'登録選手'!D48,"")</f>
      </c>
      <c r="U46">
        <f>IF('登録選手'!E48&gt;0,'登録選手'!E48,"")</f>
      </c>
      <c r="V46">
        <f>IF('登録選手'!F48&gt;0,'登録選手'!F48,"")</f>
      </c>
      <c r="X46">
        <f>IF('登録選手'!G48&gt;0,'登録選手'!G48,"")</f>
      </c>
      <c r="Y46" s="47">
        <f>IF('登録選手'!H48&gt;0,'登録選手'!H48,"")</f>
      </c>
      <c r="Z46">
        <f>IF('登録選手'!H48&gt;0,DATEDIF(Y46,$AR$2,"Y"),"")</f>
      </c>
      <c r="AA46">
        <f>IF('登録選手'!$C48&gt;0,IF('学校情報'!B$8="",'学校情報'!B$9,'学校情報'!B$8),"")</f>
      </c>
      <c r="AB46">
        <f>IF('登録選手'!$C48&gt;0,IF('学校情報'!C$8="",'学校情報'!C$9,'学校情報'!C$8),"")</f>
      </c>
      <c r="AC46">
        <f>IF('登録選手'!$C48&gt;0,IF('学校情報'!D$8="",'学校情報'!D$9,'学校情報'!D$8),"")</f>
      </c>
      <c r="AD46">
        <f>IF('登録選手'!$C48&gt;0,IF('学校情報'!E$8="",'学校情報'!E$9,'学校情報'!E$8),"")</f>
      </c>
      <c r="AE46">
        <f>IF('登録選手'!$C48&gt;0,IF('学校情報'!F$8="",'学校情報'!F$9,'学校情報'!F$8),"")</f>
      </c>
      <c r="AF46">
        <f>IF('登録選手'!$C48&gt;0,IF('学校情報'!G$8="",'学校情報'!G$9,'学校情報'!G$8),"")</f>
      </c>
      <c r="AJ46">
        <f>IF('登録選手'!J48&gt;0,'登録選手'!J48,"")</f>
      </c>
      <c r="AK46">
        <f>IF('登録選手'!K48&gt;0,'登録選手'!K48,"")</f>
      </c>
      <c r="AL46">
        <f>IF('登録選手'!L48&gt;0,'登録選手'!L48,"")</f>
      </c>
    </row>
    <row r="47" spans="1:38" ht="14.25">
      <c r="A47" s="33">
        <v>46</v>
      </c>
      <c r="C47" s="33">
        <f>IF('登録選手'!B49&gt;0,'登録選手'!B49,"")</f>
      </c>
      <c r="K47" s="33">
        <f>IF('登録選手'!C49&gt;0,'学校情報'!$E$4,"")</f>
      </c>
      <c r="L47" s="33">
        <f>IF('登録選手'!C49&gt;0,'学校情報'!$C$4,"")</f>
      </c>
      <c r="M47" s="33"/>
      <c r="S47">
        <f>IF('登録選手'!C49&gt;0,'登録選手'!C49,"")</f>
      </c>
      <c r="T47">
        <f>IF('登録選手'!D49&gt;0,'登録選手'!D49,"")</f>
      </c>
      <c r="U47">
        <f>IF('登録選手'!E49&gt;0,'登録選手'!E49,"")</f>
      </c>
      <c r="V47">
        <f>IF('登録選手'!F49&gt;0,'登録選手'!F49,"")</f>
      </c>
      <c r="X47">
        <f>IF('登録選手'!G49&gt;0,'登録選手'!G49,"")</f>
      </c>
      <c r="Y47" s="47">
        <f>IF('登録選手'!H49&gt;0,'登録選手'!H49,"")</f>
      </c>
      <c r="Z47">
        <f>IF('登録選手'!H49&gt;0,DATEDIF(Y47,$AR$2,"Y"),"")</f>
      </c>
      <c r="AA47">
        <f>IF('登録選手'!$C49&gt;0,IF('学校情報'!B$8="",'学校情報'!B$9,'学校情報'!B$8),"")</f>
      </c>
      <c r="AB47">
        <f>IF('登録選手'!$C49&gt;0,IF('学校情報'!C$8="",'学校情報'!C$9,'学校情報'!C$8),"")</f>
      </c>
      <c r="AC47">
        <f>IF('登録選手'!$C49&gt;0,IF('学校情報'!D$8="",'学校情報'!D$9,'学校情報'!D$8),"")</f>
      </c>
      <c r="AD47">
        <f>IF('登録選手'!$C49&gt;0,IF('学校情報'!E$8="",'学校情報'!E$9,'学校情報'!E$8),"")</f>
      </c>
      <c r="AE47">
        <f>IF('登録選手'!$C49&gt;0,IF('学校情報'!F$8="",'学校情報'!F$9,'学校情報'!F$8),"")</f>
      </c>
      <c r="AF47">
        <f>IF('登録選手'!$C49&gt;0,IF('学校情報'!G$8="",'学校情報'!G$9,'学校情報'!G$8),"")</f>
      </c>
      <c r="AJ47">
        <f>IF('登録選手'!J49&gt;0,'登録選手'!J49,"")</f>
      </c>
      <c r="AK47">
        <f>IF('登録選手'!K49&gt;0,'登録選手'!K49,"")</f>
      </c>
      <c r="AL47">
        <f>IF('登録選手'!L49&gt;0,'登録選手'!L49,"")</f>
      </c>
    </row>
    <row r="48" spans="1:38" ht="14.25">
      <c r="A48" s="33">
        <v>47</v>
      </c>
      <c r="C48" s="33">
        <f>IF('登録選手'!B50&gt;0,'登録選手'!B50,"")</f>
      </c>
      <c r="K48" s="33">
        <f>IF('登録選手'!C50&gt;0,'学校情報'!$E$4,"")</f>
      </c>
      <c r="L48" s="33">
        <f>IF('登録選手'!C50&gt;0,'学校情報'!$C$4,"")</f>
      </c>
      <c r="M48" s="33"/>
      <c r="S48">
        <f>IF('登録選手'!C50&gt;0,'登録選手'!C50,"")</f>
      </c>
      <c r="T48">
        <f>IF('登録選手'!D50&gt;0,'登録選手'!D50,"")</f>
      </c>
      <c r="U48">
        <f>IF('登録選手'!E50&gt;0,'登録選手'!E50,"")</f>
      </c>
      <c r="V48">
        <f>IF('登録選手'!F50&gt;0,'登録選手'!F50,"")</f>
      </c>
      <c r="X48">
        <f>IF('登録選手'!G50&gt;0,'登録選手'!G50,"")</f>
      </c>
      <c r="Y48" s="47">
        <f>IF('登録選手'!H50&gt;0,'登録選手'!H50,"")</f>
      </c>
      <c r="Z48">
        <f>IF('登録選手'!H50&gt;0,DATEDIF(Y48,$AR$2,"Y"),"")</f>
      </c>
      <c r="AA48">
        <f>IF('登録選手'!$C50&gt;0,IF('学校情報'!B$8="",'学校情報'!B$9,'学校情報'!B$8),"")</f>
      </c>
      <c r="AB48">
        <f>IF('登録選手'!$C50&gt;0,IF('学校情報'!C$8="",'学校情報'!C$9,'学校情報'!C$8),"")</f>
      </c>
      <c r="AC48">
        <f>IF('登録選手'!$C50&gt;0,IF('学校情報'!D$8="",'学校情報'!D$9,'学校情報'!D$8),"")</f>
      </c>
      <c r="AD48">
        <f>IF('登録選手'!$C50&gt;0,IF('学校情報'!E$8="",'学校情報'!E$9,'学校情報'!E$8),"")</f>
      </c>
      <c r="AE48">
        <f>IF('登録選手'!$C50&gt;0,IF('学校情報'!F$8="",'学校情報'!F$9,'学校情報'!F$8),"")</f>
      </c>
      <c r="AF48">
        <f>IF('登録選手'!$C50&gt;0,IF('学校情報'!G$8="",'学校情報'!G$9,'学校情報'!G$8),"")</f>
      </c>
      <c r="AJ48">
        <f>IF('登録選手'!J50&gt;0,'登録選手'!J50,"")</f>
      </c>
      <c r="AK48">
        <f>IF('登録選手'!K50&gt;0,'登録選手'!K50,"")</f>
      </c>
      <c r="AL48">
        <f>IF('登録選手'!L50&gt;0,'登録選手'!L50,"")</f>
      </c>
    </row>
    <row r="49" spans="1:38" ht="14.25">
      <c r="A49" s="33">
        <v>48</v>
      </c>
      <c r="C49" s="33">
        <f>IF('登録選手'!B51&gt;0,'登録選手'!B51,"")</f>
      </c>
      <c r="K49" s="33">
        <f>IF('登録選手'!C51&gt;0,'学校情報'!$E$4,"")</f>
      </c>
      <c r="L49" s="33">
        <f>IF('登録選手'!C51&gt;0,'学校情報'!$C$4,"")</f>
      </c>
      <c r="M49" s="33"/>
      <c r="S49">
        <f>IF('登録選手'!C51&gt;0,'登録選手'!C51,"")</f>
      </c>
      <c r="T49">
        <f>IF('登録選手'!D51&gt;0,'登録選手'!D51,"")</f>
      </c>
      <c r="U49">
        <f>IF('登録選手'!E51&gt;0,'登録選手'!E51,"")</f>
      </c>
      <c r="V49">
        <f>IF('登録選手'!F51&gt;0,'登録選手'!F51,"")</f>
      </c>
      <c r="X49">
        <f>IF('登録選手'!G51&gt;0,'登録選手'!G51,"")</f>
      </c>
      <c r="Y49" s="47">
        <f>IF('登録選手'!H51&gt;0,'登録選手'!H51,"")</f>
      </c>
      <c r="Z49">
        <f>IF('登録選手'!H51&gt;0,DATEDIF(Y49,$AR$2,"Y"),"")</f>
      </c>
      <c r="AA49">
        <f>IF('登録選手'!$C51&gt;0,IF('学校情報'!B$8="",'学校情報'!B$9,'学校情報'!B$8),"")</f>
      </c>
      <c r="AB49">
        <f>IF('登録選手'!$C51&gt;0,IF('学校情報'!C$8="",'学校情報'!C$9,'学校情報'!C$8),"")</f>
      </c>
      <c r="AC49">
        <f>IF('登録選手'!$C51&gt;0,IF('学校情報'!D$8="",'学校情報'!D$9,'学校情報'!D$8),"")</f>
      </c>
      <c r="AD49">
        <f>IF('登録選手'!$C51&gt;0,IF('学校情報'!E$8="",'学校情報'!E$9,'学校情報'!E$8),"")</f>
      </c>
      <c r="AE49">
        <f>IF('登録選手'!$C51&gt;0,IF('学校情報'!F$8="",'学校情報'!F$9,'学校情報'!F$8),"")</f>
      </c>
      <c r="AF49">
        <f>IF('登録選手'!$C51&gt;0,IF('学校情報'!G$8="",'学校情報'!G$9,'学校情報'!G$8),"")</f>
      </c>
      <c r="AJ49">
        <f>IF('登録選手'!J51&gt;0,'登録選手'!J51,"")</f>
      </c>
      <c r="AK49">
        <f>IF('登録選手'!K51&gt;0,'登録選手'!K51,"")</f>
      </c>
      <c r="AL49">
        <f>IF('登録選手'!L51&gt;0,'登録選手'!L51,"")</f>
      </c>
    </row>
    <row r="50" spans="1:38" ht="14.25">
      <c r="A50" s="33">
        <v>49</v>
      </c>
      <c r="C50" s="33">
        <f>IF('登録選手'!B52&gt;0,'登録選手'!B52,"")</f>
      </c>
      <c r="K50" s="33">
        <f>IF('登録選手'!C52&gt;0,'学校情報'!$E$4,"")</f>
      </c>
      <c r="L50" s="33">
        <f>IF('登録選手'!C52&gt;0,'学校情報'!$C$4,"")</f>
      </c>
      <c r="M50" s="33"/>
      <c r="S50">
        <f>IF('登録選手'!C52&gt;0,'登録選手'!C52,"")</f>
      </c>
      <c r="T50">
        <f>IF('登録選手'!D52&gt;0,'登録選手'!D52,"")</f>
      </c>
      <c r="U50">
        <f>IF('登録選手'!E52&gt;0,'登録選手'!E52,"")</f>
      </c>
      <c r="V50">
        <f>IF('登録選手'!F52&gt;0,'登録選手'!F52,"")</f>
      </c>
      <c r="X50">
        <f>IF('登録選手'!G52&gt;0,'登録選手'!G52,"")</f>
      </c>
      <c r="Y50" s="47">
        <f>IF('登録選手'!H52&gt;0,'登録選手'!H52,"")</f>
      </c>
      <c r="Z50">
        <f>IF('登録選手'!H52&gt;0,DATEDIF(Y50,$AR$2,"Y"),"")</f>
      </c>
      <c r="AA50">
        <f>IF('登録選手'!$C52&gt;0,IF('学校情報'!B$8="",'学校情報'!B$9,'学校情報'!B$8),"")</f>
      </c>
      <c r="AB50">
        <f>IF('登録選手'!$C52&gt;0,IF('学校情報'!C$8="",'学校情報'!C$9,'学校情報'!C$8),"")</f>
      </c>
      <c r="AC50">
        <f>IF('登録選手'!$C52&gt;0,IF('学校情報'!D$8="",'学校情報'!D$9,'学校情報'!D$8),"")</f>
      </c>
      <c r="AD50">
        <f>IF('登録選手'!$C52&gt;0,IF('学校情報'!E$8="",'学校情報'!E$9,'学校情報'!E$8),"")</f>
      </c>
      <c r="AE50">
        <f>IF('登録選手'!$C52&gt;0,IF('学校情報'!F$8="",'学校情報'!F$9,'学校情報'!F$8),"")</f>
      </c>
      <c r="AF50">
        <f>IF('登録選手'!$C52&gt;0,IF('学校情報'!G$8="",'学校情報'!G$9,'学校情報'!G$8),"")</f>
      </c>
      <c r="AJ50">
        <f>IF('登録選手'!J52&gt;0,'登録選手'!J52,"")</f>
      </c>
      <c r="AK50">
        <f>IF('登録選手'!K52&gt;0,'登録選手'!K52,"")</f>
      </c>
      <c r="AL50">
        <f>IF('登録選手'!L52&gt;0,'登録選手'!L52,"")</f>
      </c>
    </row>
    <row r="51" spans="1:38" ht="14.25">
      <c r="A51" s="33">
        <v>50</v>
      </c>
      <c r="C51" s="33">
        <f>IF('登録選手'!B53&gt;0,'登録選手'!B53,"")</f>
      </c>
      <c r="K51" s="33">
        <f>IF('登録選手'!C53&gt;0,'学校情報'!$E$4,"")</f>
      </c>
      <c r="L51" s="33">
        <f>IF('登録選手'!C53&gt;0,'学校情報'!$C$4,"")</f>
      </c>
      <c r="M51" s="33"/>
      <c r="S51">
        <f>IF('登録選手'!C53&gt;0,'登録選手'!C53,"")</f>
      </c>
      <c r="T51">
        <f>IF('登録選手'!D53&gt;0,'登録選手'!D53,"")</f>
      </c>
      <c r="U51">
        <f>IF('登録選手'!E53&gt;0,'登録選手'!E53,"")</f>
      </c>
      <c r="V51">
        <f>IF('登録選手'!F53&gt;0,'登録選手'!F53,"")</f>
      </c>
      <c r="X51">
        <f>IF('登録選手'!G53&gt;0,'登録選手'!G53,"")</f>
      </c>
      <c r="Y51" s="47">
        <f>IF('登録選手'!H53&gt;0,'登録選手'!H53,"")</f>
      </c>
      <c r="Z51">
        <f>IF('登録選手'!H53&gt;0,DATEDIF(Y51,$AR$2,"Y"),"")</f>
      </c>
      <c r="AA51">
        <f>IF('登録選手'!$C53&gt;0,IF('学校情報'!B$8="",'学校情報'!B$9,'学校情報'!B$8),"")</f>
      </c>
      <c r="AB51">
        <f>IF('登録選手'!$C53&gt;0,IF('学校情報'!C$8="",'学校情報'!C$9,'学校情報'!C$8),"")</f>
      </c>
      <c r="AC51">
        <f>IF('登録選手'!$C53&gt;0,IF('学校情報'!D$8="",'学校情報'!D$9,'学校情報'!D$8),"")</f>
      </c>
      <c r="AD51">
        <f>IF('登録選手'!$C53&gt;0,IF('学校情報'!E$8="",'学校情報'!E$9,'学校情報'!E$8),"")</f>
      </c>
      <c r="AE51">
        <f>IF('登録選手'!$C53&gt;0,IF('学校情報'!F$8="",'学校情報'!F$9,'学校情報'!F$8),"")</f>
      </c>
      <c r="AF51">
        <f>IF('登録選手'!$C53&gt;0,IF('学校情報'!G$8="",'学校情報'!G$9,'学校情報'!G$8),"")</f>
      </c>
      <c r="AJ51">
        <f>IF('登録選手'!J53&gt;0,'登録選手'!J53,"")</f>
      </c>
      <c r="AK51">
        <f>IF('登録選手'!K53&gt;0,'登録選手'!K53,"")</f>
      </c>
      <c r="AL51">
        <f>IF('登録選手'!L53&gt;0,'登録選手'!L53,"")</f>
      </c>
    </row>
    <row r="52" spans="1:38" ht="14.25">
      <c r="A52" s="33">
        <v>51</v>
      </c>
      <c r="C52" s="33">
        <f>IF('登録選手'!B54&gt;0,'登録選手'!B54,"")</f>
      </c>
      <c r="K52" s="33">
        <f>IF('登録選手'!C54&gt;0,'学校情報'!$E$4,"")</f>
      </c>
      <c r="L52" s="33">
        <f>IF('登録選手'!C54&gt;0,'学校情報'!$C$4,"")</f>
      </c>
      <c r="M52" s="33"/>
      <c r="S52">
        <f>IF('登録選手'!C54&gt;0,'登録選手'!C54,"")</f>
      </c>
      <c r="T52">
        <f>IF('登録選手'!D54&gt;0,'登録選手'!D54,"")</f>
      </c>
      <c r="U52">
        <f>IF('登録選手'!E54&gt;0,'登録選手'!E54,"")</f>
      </c>
      <c r="V52">
        <f>IF('登録選手'!F54&gt;0,'登録選手'!F54,"")</f>
      </c>
      <c r="X52">
        <f>IF('登録選手'!G54&gt;0,'登録選手'!G54,"")</f>
      </c>
      <c r="Y52" s="47">
        <f>IF('登録選手'!H54&gt;0,'登録選手'!H54,"")</f>
      </c>
      <c r="Z52">
        <f>IF('登録選手'!H54&gt;0,DATEDIF(Y52,$AR$2,"Y"),"")</f>
      </c>
      <c r="AA52">
        <f>IF('登録選手'!$C54&gt;0,IF('学校情報'!B$8="",'学校情報'!B$9,'学校情報'!B$8),"")</f>
      </c>
      <c r="AB52">
        <f>IF('登録選手'!$C54&gt;0,IF('学校情報'!C$8="",'学校情報'!C$9,'学校情報'!C$8),"")</f>
      </c>
      <c r="AC52">
        <f>IF('登録選手'!$C54&gt;0,IF('学校情報'!D$8="",'学校情報'!D$9,'学校情報'!D$8),"")</f>
      </c>
      <c r="AD52">
        <f>IF('登録選手'!$C54&gt;0,IF('学校情報'!E$8="",'学校情報'!E$9,'学校情報'!E$8),"")</f>
      </c>
      <c r="AE52">
        <f>IF('登録選手'!$C54&gt;0,IF('学校情報'!F$8="",'学校情報'!F$9,'学校情報'!F$8),"")</f>
      </c>
      <c r="AF52">
        <f>IF('登録選手'!$C54&gt;0,IF('学校情報'!G$8="",'学校情報'!G$9,'学校情報'!G$8),"")</f>
      </c>
      <c r="AJ52">
        <f>IF('登録選手'!J54&gt;0,'登録選手'!J54,"")</f>
      </c>
      <c r="AK52">
        <f>IF('登録選手'!K54&gt;0,'登録選手'!K54,"")</f>
      </c>
      <c r="AL52">
        <f>IF('登録選手'!L54&gt;0,'登録選手'!L54,"")</f>
      </c>
    </row>
    <row r="53" spans="1:38" ht="14.25">
      <c r="A53" s="33">
        <v>52</v>
      </c>
      <c r="C53" s="33">
        <f>IF('登録選手'!B55&gt;0,'登録選手'!B55,"")</f>
      </c>
      <c r="K53" s="33">
        <f>IF('登録選手'!C55&gt;0,'学校情報'!$E$4,"")</f>
      </c>
      <c r="L53" s="33">
        <f>IF('登録選手'!C55&gt;0,'学校情報'!$C$4,"")</f>
      </c>
      <c r="M53" s="33"/>
      <c r="S53">
        <f>IF('登録選手'!C55&gt;0,'登録選手'!C55,"")</f>
      </c>
      <c r="T53">
        <f>IF('登録選手'!D55&gt;0,'登録選手'!D55,"")</f>
      </c>
      <c r="U53">
        <f>IF('登録選手'!E55&gt;0,'登録選手'!E55,"")</f>
      </c>
      <c r="V53">
        <f>IF('登録選手'!F55&gt;0,'登録選手'!F55,"")</f>
      </c>
      <c r="X53">
        <f>IF('登録選手'!G55&gt;0,'登録選手'!G55,"")</f>
      </c>
      <c r="Y53" s="47">
        <f>IF('登録選手'!H55&gt;0,'登録選手'!H55,"")</f>
      </c>
      <c r="Z53">
        <f>IF('登録選手'!H55&gt;0,DATEDIF(Y53,$AR$2,"Y"),"")</f>
      </c>
      <c r="AA53">
        <f>IF('登録選手'!$C55&gt;0,IF('学校情報'!B$8="",'学校情報'!B$9,'学校情報'!B$8),"")</f>
      </c>
      <c r="AB53">
        <f>IF('登録選手'!$C55&gt;0,IF('学校情報'!C$8="",'学校情報'!C$9,'学校情報'!C$8),"")</f>
      </c>
      <c r="AC53">
        <f>IF('登録選手'!$C55&gt;0,IF('学校情報'!D$8="",'学校情報'!D$9,'学校情報'!D$8),"")</f>
      </c>
      <c r="AD53">
        <f>IF('登録選手'!$C55&gt;0,IF('学校情報'!E$8="",'学校情報'!E$9,'学校情報'!E$8),"")</f>
      </c>
      <c r="AE53">
        <f>IF('登録選手'!$C55&gt;0,IF('学校情報'!F$8="",'学校情報'!F$9,'学校情報'!F$8),"")</f>
      </c>
      <c r="AF53">
        <f>IF('登録選手'!$C55&gt;0,IF('学校情報'!G$8="",'学校情報'!G$9,'学校情報'!G$8),"")</f>
      </c>
      <c r="AJ53">
        <f>IF('登録選手'!J55&gt;0,'登録選手'!J55,"")</f>
      </c>
      <c r="AK53">
        <f>IF('登録選手'!K55&gt;0,'登録選手'!K55,"")</f>
      </c>
      <c r="AL53">
        <f>IF('登録選手'!L55&gt;0,'登録選手'!L55,"")</f>
      </c>
    </row>
    <row r="54" spans="1:38" ht="14.25">
      <c r="A54" s="33">
        <v>53</v>
      </c>
      <c r="C54" s="33">
        <f>IF('登録選手'!B56&gt;0,'登録選手'!B56,"")</f>
      </c>
      <c r="K54" s="33">
        <f>IF('登録選手'!C56&gt;0,'学校情報'!$E$4,"")</f>
      </c>
      <c r="L54" s="33">
        <f>IF('登録選手'!C56&gt;0,'学校情報'!$C$4,"")</f>
      </c>
      <c r="M54" s="33"/>
      <c r="S54">
        <f>IF('登録選手'!C56&gt;0,'登録選手'!C56,"")</f>
      </c>
      <c r="T54">
        <f>IF('登録選手'!D56&gt;0,'登録選手'!D56,"")</f>
      </c>
      <c r="U54">
        <f>IF('登録選手'!E56&gt;0,'登録選手'!E56,"")</f>
      </c>
      <c r="V54">
        <f>IF('登録選手'!F56&gt;0,'登録選手'!F56,"")</f>
      </c>
      <c r="X54">
        <f>IF('登録選手'!G56&gt;0,'登録選手'!G56,"")</f>
      </c>
      <c r="Y54" s="47">
        <f>IF('登録選手'!H56&gt;0,'登録選手'!H56,"")</f>
      </c>
      <c r="Z54">
        <f>IF('登録選手'!H56&gt;0,DATEDIF(Y54,$AR$2,"Y"),"")</f>
      </c>
      <c r="AA54">
        <f>IF('登録選手'!$C56&gt;0,IF('学校情報'!B$8="",'学校情報'!B$9,'学校情報'!B$8),"")</f>
      </c>
      <c r="AB54">
        <f>IF('登録選手'!$C56&gt;0,IF('学校情報'!C$8="",'学校情報'!C$9,'学校情報'!C$8),"")</f>
      </c>
      <c r="AC54">
        <f>IF('登録選手'!$C56&gt;0,IF('学校情報'!D$8="",'学校情報'!D$9,'学校情報'!D$8),"")</f>
      </c>
      <c r="AD54">
        <f>IF('登録選手'!$C56&gt;0,IF('学校情報'!E$8="",'学校情報'!E$9,'学校情報'!E$8),"")</f>
      </c>
      <c r="AE54">
        <f>IF('登録選手'!$C56&gt;0,IF('学校情報'!F$8="",'学校情報'!F$9,'学校情報'!F$8),"")</f>
      </c>
      <c r="AF54">
        <f>IF('登録選手'!$C56&gt;0,IF('学校情報'!G$8="",'学校情報'!G$9,'学校情報'!G$8),"")</f>
      </c>
      <c r="AJ54">
        <f>IF('登録選手'!J56&gt;0,'登録選手'!J56,"")</f>
      </c>
      <c r="AK54">
        <f>IF('登録選手'!K56&gt;0,'登録選手'!K56,"")</f>
      </c>
      <c r="AL54">
        <f>IF('登録選手'!L56&gt;0,'登録選手'!L56,"")</f>
      </c>
    </row>
    <row r="55" spans="1:38" ht="14.25">
      <c r="A55" s="33">
        <v>54</v>
      </c>
      <c r="C55" s="33">
        <f>IF('登録選手'!B57&gt;0,'登録選手'!B57,"")</f>
      </c>
      <c r="K55" s="33">
        <f>IF('登録選手'!C57&gt;0,'学校情報'!$E$4,"")</f>
      </c>
      <c r="L55" s="33">
        <f>IF('登録選手'!C57&gt;0,'学校情報'!$C$4,"")</f>
      </c>
      <c r="M55" s="33"/>
      <c r="S55">
        <f>IF('登録選手'!C57&gt;0,'登録選手'!C57,"")</f>
      </c>
      <c r="T55">
        <f>IF('登録選手'!D57&gt;0,'登録選手'!D57,"")</f>
      </c>
      <c r="U55">
        <f>IF('登録選手'!E57&gt;0,'登録選手'!E57,"")</f>
      </c>
      <c r="V55">
        <f>IF('登録選手'!F57&gt;0,'登録選手'!F57,"")</f>
      </c>
      <c r="X55">
        <f>IF('登録選手'!G57&gt;0,'登録選手'!G57,"")</f>
      </c>
      <c r="Y55" s="47">
        <f>IF('登録選手'!H57&gt;0,'登録選手'!H57,"")</f>
      </c>
      <c r="Z55">
        <f>IF('登録選手'!H57&gt;0,DATEDIF(Y55,$AR$2,"Y"),"")</f>
      </c>
      <c r="AA55">
        <f>IF('登録選手'!$C57&gt;0,IF('学校情報'!B$8="",'学校情報'!B$9,'学校情報'!B$8),"")</f>
      </c>
      <c r="AB55">
        <f>IF('登録選手'!$C57&gt;0,IF('学校情報'!C$8="",'学校情報'!C$9,'学校情報'!C$8),"")</f>
      </c>
      <c r="AC55">
        <f>IF('登録選手'!$C57&gt;0,IF('学校情報'!D$8="",'学校情報'!D$9,'学校情報'!D$8),"")</f>
      </c>
      <c r="AD55">
        <f>IF('登録選手'!$C57&gt;0,IF('学校情報'!E$8="",'学校情報'!E$9,'学校情報'!E$8),"")</f>
      </c>
      <c r="AE55">
        <f>IF('登録選手'!$C57&gt;0,IF('学校情報'!F$8="",'学校情報'!F$9,'学校情報'!F$8),"")</f>
      </c>
      <c r="AF55">
        <f>IF('登録選手'!$C57&gt;0,IF('学校情報'!G$8="",'学校情報'!G$9,'学校情報'!G$8),"")</f>
      </c>
      <c r="AJ55">
        <f>IF('登録選手'!J57&gt;0,'登録選手'!J57,"")</f>
      </c>
      <c r="AK55">
        <f>IF('登録選手'!K57&gt;0,'登録選手'!K57,"")</f>
      </c>
      <c r="AL55">
        <f>IF('登録選手'!L57&gt;0,'登録選手'!L57,"")</f>
      </c>
    </row>
    <row r="56" spans="1:38" ht="14.25">
      <c r="A56" s="33">
        <v>55</v>
      </c>
      <c r="C56" s="33">
        <f>IF('登録選手'!B58&gt;0,'登録選手'!B58,"")</f>
      </c>
      <c r="K56" s="33">
        <f>IF('登録選手'!C58&gt;0,'学校情報'!$E$4,"")</f>
      </c>
      <c r="L56" s="33">
        <f>IF('登録選手'!C58&gt;0,'学校情報'!$C$4,"")</f>
      </c>
      <c r="M56" s="33"/>
      <c r="S56">
        <f>IF('登録選手'!C58&gt;0,'登録選手'!C58,"")</f>
      </c>
      <c r="T56">
        <f>IF('登録選手'!D58&gt;0,'登録選手'!D58,"")</f>
      </c>
      <c r="U56">
        <f>IF('登録選手'!E58&gt;0,'登録選手'!E58,"")</f>
      </c>
      <c r="V56">
        <f>IF('登録選手'!F58&gt;0,'登録選手'!F58,"")</f>
      </c>
      <c r="X56">
        <f>IF('登録選手'!G58&gt;0,'登録選手'!G58,"")</f>
      </c>
      <c r="Y56" s="47">
        <f>IF('登録選手'!H58&gt;0,'登録選手'!H58,"")</f>
      </c>
      <c r="Z56">
        <f>IF('登録選手'!H58&gt;0,DATEDIF(Y56,$AR$2,"Y"),"")</f>
      </c>
      <c r="AA56">
        <f>IF('登録選手'!$C58&gt;0,IF('学校情報'!B$8="",'学校情報'!B$9,'学校情報'!B$8),"")</f>
      </c>
      <c r="AB56">
        <f>IF('登録選手'!$C58&gt;0,IF('学校情報'!C$8="",'学校情報'!C$9,'学校情報'!C$8),"")</f>
      </c>
      <c r="AC56">
        <f>IF('登録選手'!$C58&gt;0,IF('学校情報'!D$8="",'学校情報'!D$9,'学校情報'!D$8),"")</f>
      </c>
      <c r="AD56">
        <f>IF('登録選手'!$C58&gt;0,IF('学校情報'!E$8="",'学校情報'!E$9,'学校情報'!E$8),"")</f>
      </c>
      <c r="AE56">
        <f>IF('登録選手'!$C58&gt;0,IF('学校情報'!F$8="",'学校情報'!F$9,'学校情報'!F$8),"")</f>
      </c>
      <c r="AF56">
        <f>IF('登録選手'!$C58&gt;0,IF('学校情報'!G$8="",'学校情報'!G$9,'学校情報'!G$8),"")</f>
      </c>
      <c r="AJ56">
        <f>IF('登録選手'!J58&gt;0,'登録選手'!J58,"")</f>
      </c>
      <c r="AK56">
        <f>IF('登録選手'!K58&gt;0,'登録選手'!K58,"")</f>
      </c>
      <c r="AL56">
        <f>IF('登録選手'!L58&gt;0,'登録選手'!L58,"")</f>
      </c>
    </row>
    <row r="57" spans="1:38" ht="14.25">
      <c r="A57" s="33">
        <v>56</v>
      </c>
      <c r="C57" s="33">
        <f>IF('登録選手'!B59&gt;0,'登録選手'!B59,"")</f>
      </c>
      <c r="K57" s="33">
        <f>IF('登録選手'!C59&gt;0,'学校情報'!$E$4,"")</f>
      </c>
      <c r="L57" s="33">
        <f>IF('登録選手'!C59&gt;0,'学校情報'!$C$4,"")</f>
      </c>
      <c r="M57" s="33"/>
      <c r="S57">
        <f>IF('登録選手'!C59&gt;0,'登録選手'!C59,"")</f>
      </c>
      <c r="T57">
        <f>IF('登録選手'!D59&gt;0,'登録選手'!D59,"")</f>
      </c>
      <c r="U57">
        <f>IF('登録選手'!E59&gt;0,'登録選手'!E59,"")</f>
      </c>
      <c r="V57">
        <f>IF('登録選手'!F59&gt;0,'登録選手'!F59,"")</f>
      </c>
      <c r="X57">
        <f>IF('登録選手'!G59&gt;0,'登録選手'!G59,"")</f>
      </c>
      <c r="Y57" s="47">
        <f>IF('登録選手'!H59&gt;0,'登録選手'!H59,"")</f>
      </c>
      <c r="Z57">
        <f>IF('登録選手'!H59&gt;0,DATEDIF(Y57,$AR$2,"Y"),"")</f>
      </c>
      <c r="AA57">
        <f>IF('登録選手'!$C59&gt;0,IF('学校情報'!B$8="",'学校情報'!B$9,'学校情報'!B$8),"")</f>
      </c>
      <c r="AB57">
        <f>IF('登録選手'!$C59&gt;0,IF('学校情報'!C$8="",'学校情報'!C$9,'学校情報'!C$8),"")</f>
      </c>
      <c r="AC57">
        <f>IF('登録選手'!$C59&gt;0,IF('学校情報'!D$8="",'学校情報'!D$9,'学校情報'!D$8),"")</f>
      </c>
      <c r="AD57">
        <f>IF('登録選手'!$C59&gt;0,IF('学校情報'!E$8="",'学校情報'!E$9,'学校情報'!E$8),"")</f>
      </c>
      <c r="AE57">
        <f>IF('登録選手'!$C59&gt;0,IF('学校情報'!F$8="",'学校情報'!F$9,'学校情報'!F$8),"")</f>
      </c>
      <c r="AF57">
        <f>IF('登録選手'!$C59&gt;0,IF('学校情報'!G$8="",'学校情報'!G$9,'学校情報'!G$8),"")</f>
      </c>
      <c r="AJ57">
        <f>IF('登録選手'!J59&gt;0,'登録選手'!J59,"")</f>
      </c>
      <c r="AK57">
        <f>IF('登録選手'!K59&gt;0,'登録選手'!K59,"")</f>
      </c>
      <c r="AL57">
        <f>IF('登録選手'!L59&gt;0,'登録選手'!L59,"")</f>
      </c>
    </row>
    <row r="58" spans="1:38" ht="14.25">
      <c r="A58" s="33">
        <v>57</v>
      </c>
      <c r="C58" s="33">
        <f>IF('登録選手'!B60&gt;0,'登録選手'!B60,"")</f>
      </c>
      <c r="K58" s="33">
        <f>IF('登録選手'!C60&gt;0,'学校情報'!$E$4,"")</f>
      </c>
      <c r="L58" s="33">
        <f>IF('登録選手'!C60&gt;0,'学校情報'!$C$4,"")</f>
      </c>
      <c r="M58" s="33"/>
      <c r="S58">
        <f>IF('登録選手'!C60&gt;0,'登録選手'!C60,"")</f>
      </c>
      <c r="T58">
        <f>IF('登録選手'!D60&gt;0,'登録選手'!D60,"")</f>
      </c>
      <c r="U58">
        <f>IF('登録選手'!E60&gt;0,'登録選手'!E60,"")</f>
      </c>
      <c r="V58">
        <f>IF('登録選手'!F60&gt;0,'登録選手'!F60,"")</f>
      </c>
      <c r="X58">
        <f>IF('登録選手'!G60&gt;0,'登録選手'!G60,"")</f>
      </c>
      <c r="Y58" s="47">
        <f>IF('登録選手'!H60&gt;0,'登録選手'!H60,"")</f>
      </c>
      <c r="Z58">
        <f>IF('登録選手'!H60&gt;0,DATEDIF(Y58,$AR$2,"Y"),"")</f>
      </c>
      <c r="AA58">
        <f>IF('登録選手'!$C60&gt;0,IF('学校情報'!B$8="",'学校情報'!B$9,'学校情報'!B$8),"")</f>
      </c>
      <c r="AB58">
        <f>IF('登録選手'!$C60&gt;0,IF('学校情報'!C$8="",'学校情報'!C$9,'学校情報'!C$8),"")</f>
      </c>
      <c r="AC58">
        <f>IF('登録選手'!$C60&gt;0,IF('学校情報'!D$8="",'学校情報'!D$9,'学校情報'!D$8),"")</f>
      </c>
      <c r="AD58">
        <f>IF('登録選手'!$C60&gt;0,IF('学校情報'!E$8="",'学校情報'!E$9,'学校情報'!E$8),"")</f>
      </c>
      <c r="AE58">
        <f>IF('登録選手'!$C60&gt;0,IF('学校情報'!F$8="",'学校情報'!F$9,'学校情報'!F$8),"")</f>
      </c>
      <c r="AF58">
        <f>IF('登録選手'!$C60&gt;0,IF('学校情報'!G$8="",'学校情報'!G$9,'学校情報'!G$8),"")</f>
      </c>
      <c r="AJ58">
        <f>IF('登録選手'!J60&gt;0,'登録選手'!J60,"")</f>
      </c>
      <c r="AK58">
        <f>IF('登録選手'!K60&gt;0,'登録選手'!K60,"")</f>
      </c>
      <c r="AL58">
        <f>IF('登録選手'!L60&gt;0,'登録選手'!L60,"")</f>
      </c>
    </row>
    <row r="59" spans="1:38" ht="14.25">
      <c r="A59" s="33">
        <v>58</v>
      </c>
      <c r="C59" s="33">
        <f>IF('登録選手'!B61&gt;0,'登録選手'!B61,"")</f>
      </c>
      <c r="K59" s="33">
        <f>IF('登録選手'!C61&gt;0,'学校情報'!$E$4,"")</f>
      </c>
      <c r="L59" s="33">
        <f>IF('登録選手'!C61&gt;0,'学校情報'!$C$4,"")</f>
      </c>
      <c r="M59" s="33"/>
      <c r="S59">
        <f>IF('登録選手'!C61&gt;0,'登録選手'!C61,"")</f>
      </c>
      <c r="T59">
        <f>IF('登録選手'!D61&gt;0,'登録選手'!D61,"")</f>
      </c>
      <c r="U59">
        <f>IF('登録選手'!E61&gt;0,'登録選手'!E61,"")</f>
      </c>
      <c r="V59">
        <f>IF('登録選手'!F61&gt;0,'登録選手'!F61,"")</f>
      </c>
      <c r="X59">
        <f>IF('登録選手'!G61&gt;0,'登録選手'!G61,"")</f>
      </c>
      <c r="Y59" s="47">
        <f>IF('登録選手'!H61&gt;0,'登録選手'!H61,"")</f>
      </c>
      <c r="Z59">
        <f>IF('登録選手'!H61&gt;0,DATEDIF(Y59,$AR$2,"Y"),"")</f>
      </c>
      <c r="AA59">
        <f>IF('登録選手'!$C61&gt;0,IF('学校情報'!B$8="",'学校情報'!B$9,'学校情報'!B$8),"")</f>
      </c>
      <c r="AB59">
        <f>IF('登録選手'!$C61&gt;0,IF('学校情報'!C$8="",'学校情報'!C$9,'学校情報'!C$8),"")</f>
      </c>
      <c r="AC59">
        <f>IF('登録選手'!$C61&gt;0,IF('学校情報'!D$8="",'学校情報'!D$9,'学校情報'!D$8),"")</f>
      </c>
      <c r="AD59">
        <f>IF('登録選手'!$C61&gt;0,IF('学校情報'!E$8="",'学校情報'!E$9,'学校情報'!E$8),"")</f>
      </c>
      <c r="AE59">
        <f>IF('登録選手'!$C61&gt;0,IF('学校情報'!F$8="",'学校情報'!F$9,'学校情報'!F$8),"")</f>
      </c>
      <c r="AF59">
        <f>IF('登録選手'!$C61&gt;0,IF('学校情報'!G$8="",'学校情報'!G$9,'学校情報'!G$8),"")</f>
      </c>
      <c r="AJ59">
        <f>IF('登録選手'!J61&gt;0,'登録選手'!J61,"")</f>
      </c>
      <c r="AK59">
        <f>IF('登録選手'!K61&gt;0,'登録選手'!K61,"")</f>
      </c>
      <c r="AL59">
        <f>IF('登録選手'!L61&gt;0,'登録選手'!L61,"")</f>
      </c>
    </row>
    <row r="60" spans="1:38" ht="14.25">
      <c r="A60" s="33">
        <v>59</v>
      </c>
      <c r="C60" s="33">
        <f>IF('登録選手'!B62&gt;0,'登録選手'!B62,"")</f>
      </c>
      <c r="K60" s="33">
        <f>IF('登録選手'!C62&gt;0,'学校情報'!$E$4,"")</f>
      </c>
      <c r="L60" s="33">
        <f>IF('登録選手'!C62&gt;0,'学校情報'!$C$4,"")</f>
      </c>
      <c r="M60" s="33"/>
      <c r="S60">
        <f>IF('登録選手'!C62&gt;0,'登録選手'!C62,"")</f>
      </c>
      <c r="T60">
        <f>IF('登録選手'!D62&gt;0,'登録選手'!D62,"")</f>
      </c>
      <c r="U60">
        <f>IF('登録選手'!E62&gt;0,'登録選手'!E62,"")</f>
      </c>
      <c r="V60">
        <f>IF('登録選手'!F62&gt;0,'登録選手'!F62,"")</f>
      </c>
      <c r="X60">
        <f>IF('登録選手'!G62&gt;0,'登録選手'!G62,"")</f>
      </c>
      <c r="Y60" s="47">
        <f>IF('登録選手'!H62&gt;0,'登録選手'!H62,"")</f>
      </c>
      <c r="Z60">
        <f>IF('登録選手'!H62&gt;0,DATEDIF(Y60,$AR$2,"Y"),"")</f>
      </c>
      <c r="AA60">
        <f>IF('登録選手'!$C62&gt;0,IF('学校情報'!B$8="",'学校情報'!B$9,'学校情報'!B$8),"")</f>
      </c>
      <c r="AB60">
        <f>IF('登録選手'!$C62&gt;0,IF('学校情報'!C$8="",'学校情報'!C$9,'学校情報'!C$8),"")</f>
      </c>
      <c r="AC60">
        <f>IF('登録選手'!$C62&gt;0,IF('学校情報'!D$8="",'学校情報'!D$9,'学校情報'!D$8),"")</f>
      </c>
      <c r="AD60">
        <f>IF('登録選手'!$C62&gt;0,IF('学校情報'!E$8="",'学校情報'!E$9,'学校情報'!E$8),"")</f>
      </c>
      <c r="AE60">
        <f>IF('登録選手'!$C62&gt;0,IF('学校情報'!F$8="",'学校情報'!F$9,'学校情報'!F$8),"")</f>
      </c>
      <c r="AF60">
        <f>IF('登録選手'!$C62&gt;0,IF('学校情報'!G$8="",'学校情報'!G$9,'学校情報'!G$8),"")</f>
      </c>
      <c r="AJ60">
        <f>IF('登録選手'!J62&gt;0,'登録選手'!J62,"")</f>
      </c>
      <c r="AK60">
        <f>IF('登録選手'!K62&gt;0,'登録選手'!K62,"")</f>
      </c>
      <c r="AL60">
        <f>IF('登録選手'!L62&gt;0,'登録選手'!L62,"")</f>
      </c>
    </row>
    <row r="61" spans="1:38" ht="14.25">
      <c r="A61" s="33">
        <v>60</v>
      </c>
      <c r="C61" s="33">
        <f>IF('登録選手'!B63&gt;0,'登録選手'!B63,"")</f>
      </c>
      <c r="K61" s="33">
        <f>IF('登録選手'!C63&gt;0,'学校情報'!$E$4,"")</f>
      </c>
      <c r="L61" s="33">
        <f>IF('登録選手'!C63&gt;0,'学校情報'!$C$4,"")</f>
      </c>
      <c r="M61" s="33"/>
      <c r="S61">
        <f>IF('登録選手'!C63&gt;0,'登録選手'!C63,"")</f>
      </c>
      <c r="T61">
        <f>IF('登録選手'!D63&gt;0,'登録選手'!D63,"")</f>
      </c>
      <c r="U61">
        <f>IF('登録選手'!E63&gt;0,'登録選手'!E63,"")</f>
      </c>
      <c r="V61">
        <f>IF('登録選手'!F63&gt;0,'登録選手'!F63,"")</f>
      </c>
      <c r="X61">
        <f>IF('登録選手'!G63&gt;0,'登録選手'!G63,"")</f>
      </c>
      <c r="Y61" s="47">
        <f>IF('登録選手'!H63&gt;0,'登録選手'!H63,"")</f>
      </c>
      <c r="Z61">
        <f>IF('登録選手'!H63&gt;0,DATEDIF(Y61,$AR$2,"Y"),"")</f>
      </c>
      <c r="AA61">
        <f>IF('登録選手'!$C63&gt;0,IF('学校情報'!B$8="",'学校情報'!B$9,'学校情報'!B$8),"")</f>
      </c>
      <c r="AB61">
        <f>IF('登録選手'!$C63&gt;0,IF('学校情報'!C$8="",'学校情報'!C$9,'学校情報'!C$8),"")</f>
      </c>
      <c r="AC61">
        <f>IF('登録選手'!$C63&gt;0,IF('学校情報'!D$8="",'学校情報'!D$9,'学校情報'!D$8),"")</f>
      </c>
      <c r="AD61">
        <f>IF('登録選手'!$C63&gt;0,IF('学校情報'!E$8="",'学校情報'!E$9,'学校情報'!E$8),"")</f>
      </c>
      <c r="AE61">
        <f>IF('登録選手'!$C63&gt;0,IF('学校情報'!F$8="",'学校情報'!F$9,'学校情報'!F$8),"")</f>
      </c>
      <c r="AF61">
        <f>IF('登録選手'!$C63&gt;0,IF('学校情報'!G$8="",'学校情報'!G$9,'学校情報'!G$8),"")</f>
      </c>
      <c r="AJ61">
        <f>IF('登録選手'!J63&gt;0,'登録選手'!J63,"")</f>
      </c>
      <c r="AK61">
        <f>IF('登録選手'!K63&gt;0,'登録選手'!K63,"")</f>
      </c>
      <c r="AL61">
        <f>IF('登録選手'!L63&gt;0,'登録選手'!L63,"")</f>
      </c>
    </row>
    <row r="62" spans="1:38" ht="14.25">
      <c r="A62" s="33">
        <v>61</v>
      </c>
      <c r="C62" s="33">
        <f>IF('登録選手'!B64&gt;0,'登録選手'!B64,"")</f>
      </c>
      <c r="K62" s="33">
        <f>IF('登録選手'!C64&gt;0,'学校情報'!$E$4,"")</f>
      </c>
      <c r="L62" s="33">
        <f>IF('登録選手'!C64&gt;0,'学校情報'!$C$4,"")</f>
      </c>
      <c r="M62" s="33"/>
      <c r="S62">
        <f>IF('登録選手'!C64&gt;0,'登録選手'!C64,"")</f>
      </c>
      <c r="T62">
        <f>IF('登録選手'!D64&gt;0,'登録選手'!D64,"")</f>
      </c>
      <c r="U62">
        <f>IF('登録選手'!E64&gt;0,'登録選手'!E64,"")</f>
      </c>
      <c r="V62">
        <f>IF('登録選手'!F64&gt;0,'登録選手'!F64,"")</f>
      </c>
      <c r="X62">
        <f>IF('登録選手'!G64&gt;0,'登録選手'!G64,"")</f>
      </c>
      <c r="Y62" s="47">
        <f>IF('登録選手'!H64&gt;0,'登録選手'!H64,"")</f>
      </c>
      <c r="Z62">
        <f>IF('登録選手'!H64&gt;0,DATEDIF(Y62,$AR$2,"Y"),"")</f>
      </c>
      <c r="AA62">
        <f>IF('登録選手'!$C64&gt;0,IF('学校情報'!B$8="",'学校情報'!B$9,'学校情報'!B$8),"")</f>
      </c>
      <c r="AB62">
        <f>IF('登録選手'!$C64&gt;0,IF('学校情報'!C$8="",'学校情報'!C$9,'学校情報'!C$8),"")</f>
      </c>
      <c r="AC62">
        <f>IF('登録選手'!$C64&gt;0,IF('学校情報'!D$8="",'学校情報'!D$9,'学校情報'!D$8),"")</f>
      </c>
      <c r="AD62">
        <f>IF('登録選手'!$C64&gt;0,IF('学校情報'!E$8="",'学校情報'!E$9,'学校情報'!E$8),"")</f>
      </c>
      <c r="AE62">
        <f>IF('登録選手'!$C64&gt;0,IF('学校情報'!F$8="",'学校情報'!F$9,'学校情報'!F$8),"")</f>
      </c>
      <c r="AF62">
        <f>IF('登録選手'!$C64&gt;0,IF('学校情報'!G$8="",'学校情報'!G$9,'学校情報'!G$8),"")</f>
      </c>
      <c r="AJ62">
        <f>IF('登録選手'!J64&gt;0,'登録選手'!J64,"")</f>
      </c>
      <c r="AK62">
        <f>IF('登録選手'!K64&gt;0,'登録選手'!K64,"")</f>
      </c>
      <c r="AL62">
        <f>IF('登録選手'!L64&gt;0,'登録選手'!L64,"")</f>
      </c>
    </row>
    <row r="63" spans="1:38" ht="14.25">
      <c r="A63" s="33">
        <v>62</v>
      </c>
      <c r="C63" s="33">
        <f>IF('登録選手'!B65&gt;0,'登録選手'!B65,"")</f>
      </c>
      <c r="K63" s="33">
        <f>IF('登録選手'!C65&gt;0,'学校情報'!$E$4,"")</f>
      </c>
      <c r="L63" s="33">
        <f>IF('登録選手'!C65&gt;0,'学校情報'!$C$4,"")</f>
      </c>
      <c r="M63" s="33"/>
      <c r="S63">
        <f>IF('登録選手'!C65&gt;0,'登録選手'!C65,"")</f>
      </c>
      <c r="T63">
        <f>IF('登録選手'!D65&gt;0,'登録選手'!D65,"")</f>
      </c>
      <c r="U63">
        <f>IF('登録選手'!E65&gt;0,'登録選手'!E65,"")</f>
      </c>
      <c r="V63">
        <f>IF('登録選手'!F65&gt;0,'登録選手'!F65,"")</f>
      </c>
      <c r="X63">
        <f>IF('登録選手'!G65&gt;0,'登録選手'!G65,"")</f>
      </c>
      <c r="Y63" s="47">
        <f>IF('登録選手'!H65&gt;0,'登録選手'!H65,"")</f>
      </c>
      <c r="Z63">
        <f>IF('登録選手'!H65&gt;0,DATEDIF(Y63,$AR$2,"Y"),"")</f>
      </c>
      <c r="AA63">
        <f>IF('登録選手'!$C65&gt;0,IF('学校情報'!B$8="",'学校情報'!B$9,'学校情報'!B$8),"")</f>
      </c>
      <c r="AB63">
        <f>IF('登録選手'!$C65&gt;0,IF('学校情報'!C$8="",'学校情報'!C$9,'学校情報'!C$8),"")</f>
      </c>
      <c r="AC63">
        <f>IF('登録選手'!$C65&gt;0,IF('学校情報'!D$8="",'学校情報'!D$9,'学校情報'!D$8),"")</f>
      </c>
      <c r="AD63">
        <f>IF('登録選手'!$C65&gt;0,IF('学校情報'!E$8="",'学校情報'!E$9,'学校情報'!E$8),"")</f>
      </c>
      <c r="AE63">
        <f>IF('登録選手'!$C65&gt;0,IF('学校情報'!F$8="",'学校情報'!F$9,'学校情報'!F$8),"")</f>
      </c>
      <c r="AF63">
        <f>IF('登録選手'!$C65&gt;0,IF('学校情報'!G$8="",'学校情報'!G$9,'学校情報'!G$8),"")</f>
      </c>
      <c r="AJ63">
        <f>IF('登録選手'!J65&gt;0,'登録選手'!J65,"")</f>
      </c>
      <c r="AK63">
        <f>IF('登録選手'!K65&gt;0,'登録選手'!K65,"")</f>
      </c>
      <c r="AL63">
        <f>IF('登録選手'!L65&gt;0,'登録選手'!L65,"")</f>
      </c>
    </row>
    <row r="64" spans="1:38" ht="14.25">
      <c r="A64" s="33">
        <v>63</v>
      </c>
      <c r="C64" s="33">
        <f>IF('登録選手'!B66&gt;0,'登録選手'!B66,"")</f>
      </c>
      <c r="K64" s="33">
        <f>IF('登録選手'!C66&gt;0,'学校情報'!$E$4,"")</f>
      </c>
      <c r="L64" s="33">
        <f>IF('登録選手'!C66&gt;0,'学校情報'!$C$4,"")</f>
      </c>
      <c r="M64" s="33"/>
      <c r="S64">
        <f>IF('登録選手'!C66&gt;0,'登録選手'!C66,"")</f>
      </c>
      <c r="T64">
        <f>IF('登録選手'!D66&gt;0,'登録選手'!D66,"")</f>
      </c>
      <c r="U64">
        <f>IF('登録選手'!E66&gt;0,'登録選手'!E66,"")</f>
      </c>
      <c r="V64">
        <f>IF('登録選手'!F66&gt;0,'登録選手'!F66,"")</f>
      </c>
      <c r="X64">
        <f>IF('登録選手'!G66&gt;0,'登録選手'!G66,"")</f>
      </c>
      <c r="Y64" s="47">
        <f>IF('登録選手'!H66&gt;0,'登録選手'!H66,"")</f>
      </c>
      <c r="Z64">
        <f>IF('登録選手'!H66&gt;0,DATEDIF(Y64,$AR$2,"Y"),"")</f>
      </c>
      <c r="AA64">
        <f>IF('登録選手'!$C66&gt;0,IF('学校情報'!B$8="",'学校情報'!B$9,'学校情報'!B$8),"")</f>
      </c>
      <c r="AB64">
        <f>IF('登録選手'!$C66&gt;0,IF('学校情報'!C$8="",'学校情報'!C$9,'学校情報'!C$8),"")</f>
      </c>
      <c r="AC64">
        <f>IF('登録選手'!$C66&gt;0,IF('学校情報'!D$8="",'学校情報'!D$9,'学校情報'!D$8),"")</f>
      </c>
      <c r="AD64">
        <f>IF('登録選手'!$C66&gt;0,IF('学校情報'!E$8="",'学校情報'!E$9,'学校情報'!E$8),"")</f>
      </c>
      <c r="AE64">
        <f>IF('登録選手'!$C66&gt;0,IF('学校情報'!F$8="",'学校情報'!F$9,'学校情報'!F$8),"")</f>
      </c>
      <c r="AF64">
        <f>IF('登録選手'!$C66&gt;0,IF('学校情報'!G$8="",'学校情報'!G$9,'学校情報'!G$8),"")</f>
      </c>
      <c r="AJ64">
        <f>IF('登録選手'!J66&gt;0,'登録選手'!J66,"")</f>
      </c>
      <c r="AK64">
        <f>IF('登録選手'!K66&gt;0,'登録選手'!K66,"")</f>
      </c>
      <c r="AL64">
        <f>IF('登録選手'!L66&gt;0,'登録選手'!L66,"")</f>
      </c>
    </row>
    <row r="65" spans="1:38" ht="14.25">
      <c r="A65" s="33">
        <v>64</v>
      </c>
      <c r="C65" s="33">
        <f>IF('登録選手'!B67&gt;0,'登録選手'!B67,"")</f>
      </c>
      <c r="K65" s="33">
        <f>IF('登録選手'!C67&gt;0,'学校情報'!$E$4,"")</f>
      </c>
      <c r="L65" s="33">
        <f>IF('登録選手'!C67&gt;0,'学校情報'!$C$4,"")</f>
      </c>
      <c r="M65" s="33"/>
      <c r="S65">
        <f>IF('登録選手'!C67&gt;0,'登録選手'!C67,"")</f>
      </c>
      <c r="T65">
        <f>IF('登録選手'!D67&gt;0,'登録選手'!D67,"")</f>
      </c>
      <c r="U65">
        <f>IF('登録選手'!E67&gt;0,'登録選手'!E67,"")</f>
      </c>
      <c r="V65">
        <f>IF('登録選手'!F67&gt;0,'登録選手'!F67,"")</f>
      </c>
      <c r="X65">
        <f>IF('登録選手'!G67&gt;0,'登録選手'!G67,"")</f>
      </c>
      <c r="Y65" s="47">
        <f>IF('登録選手'!H67&gt;0,'登録選手'!H67,"")</f>
      </c>
      <c r="Z65">
        <f>IF('登録選手'!H67&gt;0,DATEDIF(Y65,$AR$2,"Y"),"")</f>
      </c>
      <c r="AA65">
        <f>IF('登録選手'!$C67&gt;0,IF('学校情報'!B$8="",'学校情報'!B$9,'学校情報'!B$8),"")</f>
      </c>
      <c r="AB65">
        <f>IF('登録選手'!$C67&gt;0,IF('学校情報'!C$8="",'学校情報'!C$9,'学校情報'!C$8),"")</f>
      </c>
      <c r="AC65">
        <f>IF('登録選手'!$C67&gt;0,IF('学校情報'!D$8="",'学校情報'!D$9,'学校情報'!D$8),"")</f>
      </c>
      <c r="AD65">
        <f>IF('登録選手'!$C67&gt;0,IF('学校情報'!E$8="",'学校情報'!E$9,'学校情報'!E$8),"")</f>
      </c>
      <c r="AE65">
        <f>IF('登録選手'!$C67&gt;0,IF('学校情報'!F$8="",'学校情報'!F$9,'学校情報'!F$8),"")</f>
      </c>
      <c r="AF65">
        <f>IF('登録選手'!$C67&gt;0,IF('学校情報'!G$8="",'学校情報'!G$9,'学校情報'!G$8),"")</f>
      </c>
      <c r="AJ65">
        <f>IF('登録選手'!J67&gt;0,'登録選手'!J67,"")</f>
      </c>
      <c r="AK65">
        <f>IF('登録選手'!K67&gt;0,'登録選手'!K67,"")</f>
      </c>
      <c r="AL65">
        <f>IF('登録選手'!L67&gt;0,'登録選手'!L67,"")</f>
      </c>
    </row>
    <row r="66" spans="1:38" ht="14.25">
      <c r="A66" s="33">
        <v>65</v>
      </c>
      <c r="C66" s="33">
        <f>IF('登録選手'!B68&gt;0,'登録選手'!B68,"")</f>
      </c>
      <c r="K66" s="33">
        <f>IF('登録選手'!C68&gt;0,'学校情報'!$E$4,"")</f>
      </c>
      <c r="L66" s="33">
        <f>IF('登録選手'!C68&gt;0,'学校情報'!$C$4,"")</f>
      </c>
      <c r="M66" s="33"/>
      <c r="S66">
        <f>IF('登録選手'!C68&gt;0,'登録選手'!C68,"")</f>
      </c>
      <c r="T66">
        <f>IF('登録選手'!D68&gt;0,'登録選手'!D68,"")</f>
      </c>
      <c r="U66">
        <f>IF('登録選手'!E68&gt;0,'登録選手'!E68,"")</f>
      </c>
      <c r="V66">
        <f>IF('登録選手'!F68&gt;0,'登録選手'!F68,"")</f>
      </c>
      <c r="X66">
        <f>IF('登録選手'!G68&gt;0,'登録選手'!G68,"")</f>
      </c>
      <c r="Y66" s="47">
        <f>IF('登録選手'!H68&gt;0,'登録選手'!H68,"")</f>
      </c>
      <c r="Z66">
        <f>IF('登録選手'!H68&gt;0,DATEDIF(Y66,$AR$2,"Y"),"")</f>
      </c>
      <c r="AA66">
        <f>IF('登録選手'!$C68&gt;0,IF('学校情報'!B$8="",'学校情報'!B$9,'学校情報'!B$8),"")</f>
      </c>
      <c r="AB66">
        <f>IF('登録選手'!$C68&gt;0,IF('学校情報'!C$8="",'学校情報'!C$9,'学校情報'!C$8),"")</f>
      </c>
      <c r="AC66">
        <f>IF('登録選手'!$C68&gt;0,IF('学校情報'!D$8="",'学校情報'!D$9,'学校情報'!D$8),"")</f>
      </c>
      <c r="AD66">
        <f>IF('登録選手'!$C68&gt;0,IF('学校情報'!E$8="",'学校情報'!E$9,'学校情報'!E$8),"")</f>
      </c>
      <c r="AE66">
        <f>IF('登録選手'!$C68&gt;0,IF('学校情報'!F$8="",'学校情報'!F$9,'学校情報'!F$8),"")</f>
      </c>
      <c r="AF66">
        <f>IF('登録選手'!$C68&gt;0,IF('学校情報'!G$8="",'学校情報'!G$9,'学校情報'!G$8),"")</f>
      </c>
      <c r="AJ66">
        <f>IF('登録選手'!J68&gt;0,'登録選手'!J68,"")</f>
      </c>
      <c r="AK66">
        <f>IF('登録選手'!K68&gt;0,'登録選手'!K68,"")</f>
      </c>
      <c r="AL66">
        <f>IF('登録選手'!L68&gt;0,'登録選手'!L68,"")</f>
      </c>
    </row>
    <row r="67" spans="1:38" ht="14.25">
      <c r="A67" s="33">
        <v>66</v>
      </c>
      <c r="C67" s="33">
        <f>IF('登録選手'!B69&gt;0,'登録選手'!B69,"")</f>
      </c>
      <c r="K67" s="33">
        <f>IF('登録選手'!C69&gt;0,'学校情報'!$E$4,"")</f>
      </c>
      <c r="L67" s="33">
        <f>IF('登録選手'!C69&gt;0,'学校情報'!$C$4,"")</f>
      </c>
      <c r="M67" s="33"/>
      <c r="S67">
        <f>IF('登録選手'!C69&gt;0,'登録選手'!C69,"")</f>
      </c>
      <c r="T67">
        <f>IF('登録選手'!D69&gt;0,'登録選手'!D69,"")</f>
      </c>
      <c r="U67">
        <f>IF('登録選手'!E69&gt;0,'登録選手'!E69,"")</f>
      </c>
      <c r="V67">
        <f>IF('登録選手'!F69&gt;0,'登録選手'!F69,"")</f>
      </c>
      <c r="X67">
        <f>IF('登録選手'!G69&gt;0,'登録選手'!G69,"")</f>
      </c>
      <c r="Y67" s="47">
        <f>IF('登録選手'!H69&gt;0,'登録選手'!H69,"")</f>
      </c>
      <c r="Z67">
        <f>IF('登録選手'!H69&gt;0,DATEDIF(Y67,$AR$2,"Y"),"")</f>
      </c>
      <c r="AA67">
        <f>IF('登録選手'!$C69&gt;0,IF('学校情報'!B$8="",'学校情報'!B$9,'学校情報'!B$8),"")</f>
      </c>
      <c r="AB67">
        <f>IF('登録選手'!$C69&gt;0,IF('学校情報'!C$8="",'学校情報'!C$9,'学校情報'!C$8),"")</f>
      </c>
      <c r="AC67">
        <f>IF('登録選手'!$C69&gt;0,IF('学校情報'!D$8="",'学校情報'!D$9,'学校情報'!D$8),"")</f>
      </c>
      <c r="AD67">
        <f>IF('登録選手'!$C69&gt;0,IF('学校情報'!E$8="",'学校情報'!E$9,'学校情報'!E$8),"")</f>
      </c>
      <c r="AE67">
        <f>IF('登録選手'!$C69&gt;0,IF('学校情報'!F$8="",'学校情報'!F$9,'学校情報'!F$8),"")</f>
      </c>
      <c r="AF67">
        <f>IF('登録選手'!$C69&gt;0,IF('学校情報'!G$8="",'学校情報'!G$9,'学校情報'!G$8),"")</f>
      </c>
      <c r="AJ67">
        <f>IF('登録選手'!J69&gt;0,'登録選手'!J69,"")</f>
      </c>
      <c r="AK67">
        <f>IF('登録選手'!K69&gt;0,'登録選手'!K69,"")</f>
      </c>
      <c r="AL67">
        <f>IF('登録選手'!L69&gt;0,'登録選手'!L69,"")</f>
      </c>
    </row>
    <row r="68" spans="1:38" ht="14.25">
      <c r="A68" s="33">
        <v>67</v>
      </c>
      <c r="C68" s="33">
        <f>IF('登録選手'!B70&gt;0,'登録選手'!B70,"")</f>
      </c>
      <c r="K68" s="33">
        <f>IF('登録選手'!C70&gt;0,'学校情報'!$E$4,"")</f>
      </c>
      <c r="L68" s="33">
        <f>IF('登録選手'!C70&gt;0,'学校情報'!$C$4,"")</f>
      </c>
      <c r="M68" s="33"/>
      <c r="S68">
        <f>IF('登録選手'!C70&gt;0,'登録選手'!C70,"")</f>
      </c>
      <c r="T68">
        <f>IF('登録選手'!D70&gt;0,'登録選手'!D70,"")</f>
      </c>
      <c r="U68">
        <f>IF('登録選手'!E70&gt;0,'登録選手'!E70,"")</f>
      </c>
      <c r="V68">
        <f>IF('登録選手'!F70&gt;0,'登録選手'!F70,"")</f>
      </c>
      <c r="X68">
        <f>IF('登録選手'!G70&gt;0,'登録選手'!G70,"")</f>
      </c>
      <c r="Y68" s="47">
        <f>IF('登録選手'!H70&gt;0,'登録選手'!H70,"")</f>
      </c>
      <c r="Z68">
        <f>IF('登録選手'!H70&gt;0,DATEDIF(Y68,$AR$2,"Y"),"")</f>
      </c>
      <c r="AA68">
        <f>IF('登録選手'!$C70&gt;0,IF('学校情報'!B$8="",'学校情報'!B$9,'学校情報'!B$8),"")</f>
      </c>
      <c r="AB68">
        <f>IF('登録選手'!$C70&gt;0,IF('学校情報'!C$8="",'学校情報'!C$9,'学校情報'!C$8),"")</f>
      </c>
      <c r="AC68">
        <f>IF('登録選手'!$C70&gt;0,IF('学校情報'!D$8="",'学校情報'!D$9,'学校情報'!D$8),"")</f>
      </c>
      <c r="AD68">
        <f>IF('登録選手'!$C70&gt;0,IF('学校情報'!E$8="",'学校情報'!E$9,'学校情報'!E$8),"")</f>
      </c>
      <c r="AE68">
        <f>IF('登録選手'!$C70&gt;0,IF('学校情報'!F$8="",'学校情報'!F$9,'学校情報'!F$8),"")</f>
      </c>
      <c r="AF68">
        <f>IF('登録選手'!$C70&gt;0,IF('学校情報'!G$8="",'学校情報'!G$9,'学校情報'!G$8),"")</f>
      </c>
      <c r="AJ68">
        <f>IF('登録選手'!J70&gt;0,'登録選手'!J70,"")</f>
      </c>
      <c r="AK68">
        <f>IF('登録選手'!K70&gt;0,'登録選手'!K70,"")</f>
      </c>
      <c r="AL68">
        <f>IF('登録選手'!L70&gt;0,'登録選手'!L70,"")</f>
      </c>
    </row>
    <row r="69" spans="1:38" ht="14.25">
      <c r="A69" s="33">
        <v>68</v>
      </c>
      <c r="C69" s="33">
        <f>IF('登録選手'!B71&gt;0,'登録選手'!B71,"")</f>
      </c>
      <c r="K69" s="33">
        <f>IF('登録選手'!C71&gt;0,'学校情報'!$E$4,"")</f>
      </c>
      <c r="L69" s="33">
        <f>IF('登録選手'!C71&gt;0,'学校情報'!$C$4,"")</f>
      </c>
      <c r="M69" s="33"/>
      <c r="S69">
        <f>IF('登録選手'!C71&gt;0,'登録選手'!C71,"")</f>
      </c>
      <c r="T69">
        <f>IF('登録選手'!D71&gt;0,'登録選手'!D71,"")</f>
      </c>
      <c r="U69">
        <f>IF('登録選手'!E71&gt;0,'登録選手'!E71,"")</f>
      </c>
      <c r="V69">
        <f>IF('登録選手'!F71&gt;0,'登録選手'!F71,"")</f>
      </c>
      <c r="X69">
        <f>IF('登録選手'!G71&gt;0,'登録選手'!G71,"")</f>
      </c>
      <c r="Y69" s="47">
        <f>IF('登録選手'!H71&gt;0,'登録選手'!H71,"")</f>
      </c>
      <c r="Z69">
        <f>IF('登録選手'!H71&gt;0,DATEDIF(Y69,$AR$2,"Y"),"")</f>
      </c>
      <c r="AA69">
        <f>IF('登録選手'!$C71&gt;0,IF('学校情報'!B$8="",'学校情報'!B$9,'学校情報'!B$8),"")</f>
      </c>
      <c r="AB69">
        <f>IF('登録選手'!$C71&gt;0,IF('学校情報'!C$8="",'学校情報'!C$9,'学校情報'!C$8),"")</f>
      </c>
      <c r="AC69">
        <f>IF('登録選手'!$C71&gt;0,IF('学校情報'!D$8="",'学校情報'!D$9,'学校情報'!D$8),"")</f>
      </c>
      <c r="AD69">
        <f>IF('登録選手'!$C71&gt;0,IF('学校情報'!E$8="",'学校情報'!E$9,'学校情報'!E$8),"")</f>
      </c>
      <c r="AE69">
        <f>IF('登録選手'!$C71&gt;0,IF('学校情報'!F$8="",'学校情報'!F$9,'学校情報'!F$8),"")</f>
      </c>
      <c r="AF69">
        <f>IF('登録選手'!$C71&gt;0,IF('学校情報'!G$8="",'学校情報'!G$9,'学校情報'!G$8),"")</f>
      </c>
      <c r="AJ69">
        <f>IF('登録選手'!J71&gt;0,'登録選手'!J71,"")</f>
      </c>
      <c r="AK69">
        <f>IF('登録選手'!K71&gt;0,'登録選手'!K71,"")</f>
      </c>
      <c r="AL69">
        <f>IF('登録選手'!L71&gt;0,'登録選手'!L71,"")</f>
      </c>
    </row>
    <row r="70" spans="1:38" ht="14.25">
      <c r="A70" s="33">
        <v>69</v>
      </c>
      <c r="C70" s="33">
        <f>IF('登録選手'!B72&gt;0,'登録選手'!B72,"")</f>
      </c>
      <c r="K70" s="33">
        <f>IF('登録選手'!C72&gt;0,'学校情報'!$E$4,"")</f>
      </c>
      <c r="L70" s="33">
        <f>IF('登録選手'!C72&gt;0,'学校情報'!$C$4,"")</f>
      </c>
      <c r="M70" s="33"/>
      <c r="S70">
        <f>IF('登録選手'!C72&gt;0,'登録選手'!C72,"")</f>
      </c>
      <c r="T70">
        <f>IF('登録選手'!D72&gt;0,'登録選手'!D72,"")</f>
      </c>
      <c r="U70">
        <f>IF('登録選手'!E72&gt;0,'登録選手'!E72,"")</f>
      </c>
      <c r="V70">
        <f>IF('登録選手'!F72&gt;0,'登録選手'!F72,"")</f>
      </c>
      <c r="X70">
        <f>IF('登録選手'!G72&gt;0,'登録選手'!G72,"")</f>
      </c>
      <c r="Y70" s="47">
        <f>IF('登録選手'!H72&gt;0,'登録選手'!H72,"")</f>
      </c>
      <c r="Z70">
        <f>IF('登録選手'!H72&gt;0,DATEDIF(Y70,$AR$2,"Y"),"")</f>
      </c>
      <c r="AA70">
        <f>IF('登録選手'!$C72&gt;0,IF('学校情報'!B$8="",'学校情報'!B$9,'学校情報'!B$8),"")</f>
      </c>
      <c r="AB70">
        <f>IF('登録選手'!$C72&gt;0,IF('学校情報'!C$8="",'学校情報'!C$9,'学校情報'!C$8),"")</f>
      </c>
      <c r="AC70">
        <f>IF('登録選手'!$C72&gt;0,IF('学校情報'!D$8="",'学校情報'!D$9,'学校情報'!D$8),"")</f>
      </c>
      <c r="AD70">
        <f>IF('登録選手'!$C72&gt;0,IF('学校情報'!E$8="",'学校情報'!E$9,'学校情報'!E$8),"")</f>
      </c>
      <c r="AE70">
        <f>IF('登録選手'!$C72&gt;0,IF('学校情報'!F$8="",'学校情報'!F$9,'学校情報'!F$8),"")</f>
      </c>
      <c r="AF70">
        <f>IF('登録選手'!$C72&gt;0,IF('学校情報'!G$8="",'学校情報'!G$9,'学校情報'!G$8),"")</f>
      </c>
      <c r="AJ70">
        <f>IF('登録選手'!J72&gt;0,'登録選手'!J72,"")</f>
      </c>
      <c r="AK70">
        <f>IF('登録選手'!K72&gt;0,'登録選手'!K72,"")</f>
      </c>
      <c r="AL70">
        <f>IF('登録選手'!L72&gt;0,'登録選手'!L72,"")</f>
      </c>
    </row>
    <row r="71" spans="1:38" ht="14.25">
      <c r="A71" s="33">
        <v>70</v>
      </c>
      <c r="C71" s="33">
        <f>IF('登録選手'!B73&gt;0,'登録選手'!B73,"")</f>
      </c>
      <c r="K71" s="33">
        <f>IF('登録選手'!C73&gt;0,'学校情報'!$E$4,"")</f>
      </c>
      <c r="L71" s="33">
        <f>IF('登録選手'!C73&gt;0,'学校情報'!$C$4,"")</f>
      </c>
      <c r="M71" s="33"/>
      <c r="S71">
        <f>IF('登録選手'!C73&gt;0,'登録選手'!C73,"")</f>
      </c>
      <c r="T71">
        <f>IF('登録選手'!D73&gt;0,'登録選手'!D73,"")</f>
      </c>
      <c r="U71">
        <f>IF('登録選手'!E73&gt;0,'登録選手'!E73,"")</f>
      </c>
      <c r="V71">
        <f>IF('登録選手'!F73&gt;0,'登録選手'!F73,"")</f>
      </c>
      <c r="X71">
        <f>IF('登録選手'!G73&gt;0,'登録選手'!G73,"")</f>
      </c>
      <c r="Y71" s="47">
        <f>IF('登録選手'!H73&gt;0,'登録選手'!H73,"")</f>
      </c>
      <c r="Z71">
        <f>IF('登録選手'!H73&gt;0,DATEDIF(Y71,$AR$2,"Y"),"")</f>
      </c>
      <c r="AA71">
        <f>IF('登録選手'!$C73&gt;0,IF('学校情報'!B$8="",'学校情報'!B$9,'学校情報'!B$8),"")</f>
      </c>
      <c r="AB71">
        <f>IF('登録選手'!$C73&gt;0,IF('学校情報'!C$8="",'学校情報'!C$9,'学校情報'!C$8),"")</f>
      </c>
      <c r="AC71">
        <f>IF('登録選手'!$C73&gt;0,IF('学校情報'!D$8="",'学校情報'!D$9,'学校情報'!D$8),"")</f>
      </c>
      <c r="AD71">
        <f>IF('登録選手'!$C73&gt;0,IF('学校情報'!E$8="",'学校情報'!E$9,'学校情報'!E$8),"")</f>
      </c>
      <c r="AE71">
        <f>IF('登録選手'!$C73&gt;0,IF('学校情報'!F$8="",'学校情報'!F$9,'学校情報'!F$8),"")</f>
      </c>
      <c r="AF71">
        <f>IF('登録選手'!$C73&gt;0,IF('学校情報'!G$8="",'学校情報'!G$9,'学校情報'!G$8),"")</f>
      </c>
      <c r="AJ71">
        <f>IF('登録選手'!J73&gt;0,'登録選手'!J73,"")</f>
      </c>
      <c r="AK71">
        <f>IF('登録選手'!K73&gt;0,'登録選手'!K73,"")</f>
      </c>
      <c r="AL71">
        <f>IF('登録選手'!L73&gt;0,'登録選手'!L73,"")</f>
      </c>
    </row>
    <row r="72" spans="1:38" ht="14.25">
      <c r="A72" s="33">
        <v>71</v>
      </c>
      <c r="C72" s="33">
        <f>IF('登録選手'!B74&gt;0,'登録選手'!B74,"")</f>
      </c>
      <c r="K72" s="33">
        <f>IF('登録選手'!C74&gt;0,'学校情報'!$E$4,"")</f>
      </c>
      <c r="L72" s="33">
        <f>IF('登録選手'!C74&gt;0,'学校情報'!$C$4,"")</f>
      </c>
      <c r="M72" s="33"/>
      <c r="S72">
        <f>IF('登録選手'!C74&gt;0,'登録選手'!C74,"")</f>
      </c>
      <c r="T72">
        <f>IF('登録選手'!D74&gt;0,'登録選手'!D74,"")</f>
      </c>
      <c r="U72">
        <f>IF('登録選手'!E74&gt;0,'登録選手'!E74,"")</f>
      </c>
      <c r="V72">
        <f>IF('登録選手'!F74&gt;0,'登録選手'!F74,"")</f>
      </c>
      <c r="X72">
        <f>IF('登録選手'!G74&gt;0,'登録選手'!G74,"")</f>
      </c>
      <c r="Y72" s="47">
        <f>IF('登録選手'!H74&gt;0,'登録選手'!H74,"")</f>
      </c>
      <c r="Z72">
        <f>IF('登録選手'!H74&gt;0,DATEDIF(Y72,$AR$2,"Y"),"")</f>
      </c>
      <c r="AA72">
        <f>IF('登録選手'!$C74&gt;0,IF('学校情報'!B$8="",'学校情報'!B$9,'学校情報'!B$8),"")</f>
      </c>
      <c r="AB72">
        <f>IF('登録選手'!$C74&gt;0,IF('学校情報'!C$8="",'学校情報'!C$9,'学校情報'!C$8),"")</f>
      </c>
      <c r="AC72">
        <f>IF('登録選手'!$C74&gt;0,IF('学校情報'!D$8="",'学校情報'!D$9,'学校情報'!D$8),"")</f>
      </c>
      <c r="AD72">
        <f>IF('登録選手'!$C74&gt;0,IF('学校情報'!E$8="",'学校情報'!E$9,'学校情報'!E$8),"")</f>
      </c>
      <c r="AE72">
        <f>IF('登録選手'!$C74&gt;0,IF('学校情報'!F$8="",'学校情報'!F$9,'学校情報'!F$8),"")</f>
      </c>
      <c r="AF72">
        <f>IF('登録選手'!$C74&gt;0,IF('学校情報'!G$8="",'学校情報'!G$9,'学校情報'!G$8),"")</f>
      </c>
      <c r="AJ72">
        <f>IF('登録選手'!J74&gt;0,'登録選手'!J74,"")</f>
      </c>
      <c r="AK72">
        <f>IF('登録選手'!K74&gt;0,'登録選手'!K74,"")</f>
      </c>
      <c r="AL72">
        <f>IF('登録選手'!L74&gt;0,'登録選手'!L74,"")</f>
      </c>
    </row>
    <row r="73" spans="1:38" ht="14.25">
      <c r="A73" s="33">
        <v>72</v>
      </c>
      <c r="C73" s="33">
        <f>IF('登録選手'!B75&gt;0,'登録選手'!B75,"")</f>
      </c>
      <c r="K73" s="33">
        <f>IF('登録選手'!C75&gt;0,'学校情報'!$E$4,"")</f>
      </c>
      <c r="L73" s="33">
        <f>IF('登録選手'!C75&gt;0,'学校情報'!$C$4,"")</f>
      </c>
      <c r="M73" s="33"/>
      <c r="S73">
        <f>IF('登録選手'!C75&gt;0,'登録選手'!C75,"")</f>
      </c>
      <c r="T73">
        <f>IF('登録選手'!D75&gt;0,'登録選手'!D75,"")</f>
      </c>
      <c r="U73">
        <f>IF('登録選手'!E75&gt;0,'登録選手'!E75,"")</f>
      </c>
      <c r="V73">
        <f>IF('登録選手'!F75&gt;0,'登録選手'!F75,"")</f>
      </c>
      <c r="X73">
        <f>IF('登録選手'!G75&gt;0,'登録選手'!G75,"")</f>
      </c>
      <c r="Y73" s="47">
        <f>IF('登録選手'!H75&gt;0,'登録選手'!H75,"")</f>
      </c>
      <c r="Z73">
        <f>IF('登録選手'!H75&gt;0,DATEDIF(Y73,$AR$2,"Y"),"")</f>
      </c>
      <c r="AA73">
        <f>IF('登録選手'!$C75&gt;0,IF('学校情報'!B$8="",'学校情報'!B$9,'学校情報'!B$8),"")</f>
      </c>
      <c r="AB73">
        <f>IF('登録選手'!$C75&gt;0,IF('学校情報'!C$8="",'学校情報'!C$9,'学校情報'!C$8),"")</f>
      </c>
      <c r="AC73">
        <f>IF('登録選手'!$C75&gt;0,IF('学校情報'!D$8="",'学校情報'!D$9,'学校情報'!D$8),"")</f>
      </c>
      <c r="AD73">
        <f>IF('登録選手'!$C75&gt;0,IF('学校情報'!E$8="",'学校情報'!E$9,'学校情報'!E$8),"")</f>
      </c>
      <c r="AE73">
        <f>IF('登録選手'!$C75&gt;0,IF('学校情報'!F$8="",'学校情報'!F$9,'学校情報'!F$8),"")</f>
      </c>
      <c r="AF73">
        <f>IF('登録選手'!$C75&gt;0,IF('学校情報'!G$8="",'学校情報'!G$9,'学校情報'!G$8),"")</f>
      </c>
      <c r="AJ73">
        <f>IF('登録選手'!J75&gt;0,'登録選手'!J75,"")</f>
      </c>
      <c r="AK73">
        <f>IF('登録選手'!K75&gt;0,'登録選手'!K75,"")</f>
      </c>
      <c r="AL73">
        <f>IF('登録選手'!L75&gt;0,'登録選手'!L75,"")</f>
      </c>
    </row>
    <row r="74" spans="1:38" ht="14.25">
      <c r="A74" s="33">
        <v>73</v>
      </c>
      <c r="C74" s="33">
        <f>IF('登録選手'!B76&gt;0,'登録選手'!B76,"")</f>
      </c>
      <c r="K74" s="33">
        <f>IF('登録選手'!C76&gt;0,'学校情報'!$E$4,"")</f>
      </c>
      <c r="L74" s="33">
        <f>IF('登録選手'!C76&gt;0,'学校情報'!$C$4,"")</f>
      </c>
      <c r="M74" s="33"/>
      <c r="S74">
        <f>IF('登録選手'!C76&gt;0,'登録選手'!C76,"")</f>
      </c>
      <c r="T74">
        <f>IF('登録選手'!D76&gt;0,'登録選手'!D76,"")</f>
      </c>
      <c r="U74">
        <f>IF('登録選手'!E76&gt;0,'登録選手'!E76,"")</f>
      </c>
      <c r="V74">
        <f>IF('登録選手'!F76&gt;0,'登録選手'!F76,"")</f>
      </c>
      <c r="X74">
        <f>IF('登録選手'!G76&gt;0,'登録選手'!G76,"")</f>
      </c>
      <c r="Y74" s="47">
        <f>IF('登録選手'!H76&gt;0,'登録選手'!H76,"")</f>
      </c>
      <c r="Z74">
        <f>IF('登録選手'!H76&gt;0,DATEDIF(Y74,$AR$2,"Y"),"")</f>
      </c>
      <c r="AA74">
        <f>IF('登録選手'!$C76&gt;0,IF('学校情報'!B$8="",'学校情報'!B$9,'学校情報'!B$8),"")</f>
      </c>
      <c r="AB74">
        <f>IF('登録選手'!$C76&gt;0,IF('学校情報'!C$8="",'学校情報'!C$9,'学校情報'!C$8),"")</f>
      </c>
      <c r="AC74">
        <f>IF('登録選手'!$C76&gt;0,IF('学校情報'!D$8="",'学校情報'!D$9,'学校情報'!D$8),"")</f>
      </c>
      <c r="AD74">
        <f>IF('登録選手'!$C76&gt;0,IF('学校情報'!E$8="",'学校情報'!E$9,'学校情報'!E$8),"")</f>
      </c>
      <c r="AE74">
        <f>IF('登録選手'!$C76&gt;0,IF('学校情報'!F$8="",'学校情報'!F$9,'学校情報'!F$8),"")</f>
      </c>
      <c r="AF74">
        <f>IF('登録選手'!$C76&gt;0,IF('学校情報'!G$8="",'学校情報'!G$9,'学校情報'!G$8),"")</f>
      </c>
      <c r="AJ74">
        <f>IF('登録選手'!J76&gt;0,'登録選手'!J76,"")</f>
      </c>
      <c r="AK74">
        <f>IF('登録選手'!K76&gt;0,'登録選手'!K76,"")</f>
      </c>
      <c r="AL74">
        <f>IF('登録選手'!L76&gt;0,'登録選手'!L76,"")</f>
      </c>
    </row>
    <row r="75" spans="1:38" ht="14.25">
      <c r="A75" s="33">
        <v>74</v>
      </c>
      <c r="C75" s="33">
        <f>IF('登録選手'!B77&gt;0,'登録選手'!B77,"")</f>
      </c>
      <c r="K75" s="33">
        <f>IF('登録選手'!C77&gt;0,'学校情報'!$E$4,"")</f>
      </c>
      <c r="L75" s="33">
        <f>IF('登録選手'!C77&gt;0,'学校情報'!$C$4,"")</f>
      </c>
      <c r="M75" s="33"/>
      <c r="S75">
        <f>IF('登録選手'!C77&gt;0,'登録選手'!C77,"")</f>
      </c>
      <c r="T75">
        <f>IF('登録選手'!D77&gt;0,'登録選手'!D77,"")</f>
      </c>
      <c r="U75">
        <f>IF('登録選手'!E77&gt;0,'登録選手'!E77,"")</f>
      </c>
      <c r="V75">
        <f>IF('登録選手'!F77&gt;0,'登録選手'!F77,"")</f>
      </c>
      <c r="X75">
        <f>IF('登録選手'!G77&gt;0,'登録選手'!G77,"")</f>
      </c>
      <c r="Y75" s="47">
        <f>IF('登録選手'!H77&gt;0,'登録選手'!H77,"")</f>
      </c>
      <c r="Z75">
        <f>IF('登録選手'!H77&gt;0,DATEDIF(Y75,$AR$2,"Y"),"")</f>
      </c>
      <c r="AA75">
        <f>IF('登録選手'!$C77&gt;0,IF('学校情報'!B$8="",'学校情報'!B$9,'学校情報'!B$8),"")</f>
      </c>
      <c r="AB75">
        <f>IF('登録選手'!$C77&gt;0,IF('学校情報'!C$8="",'学校情報'!C$9,'学校情報'!C$8),"")</f>
      </c>
      <c r="AC75">
        <f>IF('登録選手'!$C77&gt;0,IF('学校情報'!D$8="",'学校情報'!D$9,'学校情報'!D$8),"")</f>
      </c>
      <c r="AD75">
        <f>IF('登録選手'!$C77&gt;0,IF('学校情報'!E$8="",'学校情報'!E$9,'学校情報'!E$8),"")</f>
      </c>
      <c r="AE75">
        <f>IF('登録選手'!$C77&gt;0,IF('学校情報'!F$8="",'学校情報'!F$9,'学校情報'!F$8),"")</f>
      </c>
      <c r="AF75">
        <f>IF('登録選手'!$C77&gt;0,IF('学校情報'!G$8="",'学校情報'!G$9,'学校情報'!G$8),"")</f>
      </c>
      <c r="AJ75">
        <f>IF('登録選手'!J77&gt;0,'登録選手'!J77,"")</f>
      </c>
      <c r="AK75">
        <f>IF('登録選手'!K77&gt;0,'登録選手'!K77,"")</f>
      </c>
      <c r="AL75">
        <f>IF('登録選手'!L77&gt;0,'登録選手'!L77,"")</f>
      </c>
    </row>
    <row r="76" spans="1:38" ht="14.25">
      <c r="A76" s="33">
        <v>75</v>
      </c>
      <c r="C76" s="33">
        <f>IF('登録選手'!B78&gt;0,'登録選手'!B78,"")</f>
      </c>
      <c r="K76" s="33">
        <f>IF('登録選手'!C78&gt;0,'学校情報'!$E$4,"")</f>
      </c>
      <c r="L76" s="33">
        <f>IF('登録選手'!C78&gt;0,'学校情報'!$C$4,"")</f>
      </c>
      <c r="M76" s="33"/>
      <c r="S76">
        <f>IF('登録選手'!C78&gt;0,'登録選手'!C78,"")</f>
      </c>
      <c r="T76">
        <f>IF('登録選手'!D78&gt;0,'登録選手'!D78,"")</f>
      </c>
      <c r="U76">
        <f>IF('登録選手'!E78&gt;0,'登録選手'!E78,"")</f>
      </c>
      <c r="V76">
        <f>IF('登録選手'!F78&gt;0,'登録選手'!F78,"")</f>
      </c>
      <c r="X76">
        <f>IF('登録選手'!G78&gt;0,'登録選手'!G78,"")</f>
      </c>
      <c r="Y76" s="47">
        <f>IF('登録選手'!H78&gt;0,'登録選手'!H78,"")</f>
      </c>
      <c r="Z76">
        <f>IF('登録選手'!H78&gt;0,DATEDIF(Y76,$AR$2,"Y"),"")</f>
      </c>
      <c r="AA76">
        <f>IF('登録選手'!$C78&gt;0,IF('学校情報'!B$8="",'学校情報'!B$9,'学校情報'!B$8),"")</f>
      </c>
      <c r="AB76">
        <f>IF('登録選手'!$C78&gt;0,IF('学校情報'!C$8="",'学校情報'!C$9,'学校情報'!C$8),"")</f>
      </c>
      <c r="AC76">
        <f>IF('登録選手'!$C78&gt;0,IF('学校情報'!D$8="",'学校情報'!D$9,'学校情報'!D$8),"")</f>
      </c>
      <c r="AD76">
        <f>IF('登録選手'!$C78&gt;0,IF('学校情報'!E$8="",'学校情報'!E$9,'学校情報'!E$8),"")</f>
      </c>
      <c r="AE76">
        <f>IF('登録選手'!$C78&gt;0,IF('学校情報'!F$8="",'学校情報'!F$9,'学校情報'!F$8),"")</f>
      </c>
      <c r="AF76">
        <f>IF('登録選手'!$C78&gt;0,IF('学校情報'!G$8="",'学校情報'!G$9,'学校情報'!G$8),"")</f>
      </c>
      <c r="AJ76">
        <f>IF('登録選手'!J78&gt;0,'登録選手'!J78,"")</f>
      </c>
      <c r="AK76">
        <f>IF('登録選手'!K78&gt;0,'登録選手'!K78,"")</f>
      </c>
      <c r="AL76">
        <f>IF('登録選手'!L78&gt;0,'登録選手'!L78,"")</f>
      </c>
    </row>
    <row r="77" spans="1:38" ht="14.25">
      <c r="A77" s="33">
        <v>76</v>
      </c>
      <c r="C77" s="33">
        <f>IF('登録選手'!B79&gt;0,'登録選手'!B79,"")</f>
      </c>
      <c r="K77" s="33">
        <f>IF('登録選手'!C79&gt;0,'学校情報'!$E$4,"")</f>
      </c>
      <c r="L77" s="33">
        <f>IF('登録選手'!C79&gt;0,'学校情報'!$C$4,"")</f>
      </c>
      <c r="M77" s="33"/>
      <c r="S77">
        <f>IF('登録選手'!C79&gt;0,'登録選手'!C79,"")</f>
      </c>
      <c r="T77">
        <f>IF('登録選手'!D79&gt;0,'登録選手'!D79,"")</f>
      </c>
      <c r="U77">
        <f>IF('登録選手'!E79&gt;0,'登録選手'!E79,"")</f>
      </c>
      <c r="V77">
        <f>IF('登録選手'!F79&gt;0,'登録選手'!F79,"")</f>
      </c>
      <c r="X77">
        <f>IF('登録選手'!G79&gt;0,'登録選手'!G79,"")</f>
      </c>
      <c r="Y77" s="47">
        <f>IF('登録選手'!H79&gt;0,'登録選手'!H79,"")</f>
      </c>
      <c r="Z77">
        <f>IF('登録選手'!H79&gt;0,DATEDIF(Y77,$AR$2,"Y"),"")</f>
      </c>
      <c r="AA77">
        <f>IF('登録選手'!$C79&gt;0,IF('学校情報'!B$8="",'学校情報'!B$9,'学校情報'!B$8),"")</f>
      </c>
      <c r="AB77">
        <f>IF('登録選手'!$C79&gt;0,IF('学校情報'!C$8="",'学校情報'!C$9,'学校情報'!C$8),"")</f>
      </c>
      <c r="AC77">
        <f>IF('登録選手'!$C79&gt;0,IF('学校情報'!D$8="",'学校情報'!D$9,'学校情報'!D$8),"")</f>
      </c>
      <c r="AD77">
        <f>IF('登録選手'!$C79&gt;0,IF('学校情報'!E$8="",'学校情報'!E$9,'学校情報'!E$8),"")</f>
      </c>
      <c r="AE77">
        <f>IF('登録選手'!$C79&gt;0,IF('学校情報'!F$8="",'学校情報'!F$9,'学校情報'!F$8),"")</f>
      </c>
      <c r="AF77">
        <f>IF('登録選手'!$C79&gt;0,IF('学校情報'!G$8="",'学校情報'!G$9,'学校情報'!G$8),"")</f>
      </c>
      <c r="AJ77">
        <f>IF('登録選手'!J79&gt;0,'登録選手'!J79,"")</f>
      </c>
      <c r="AK77">
        <f>IF('登録選手'!K79&gt;0,'登録選手'!K79,"")</f>
      </c>
      <c r="AL77">
        <f>IF('登録選手'!L79&gt;0,'登録選手'!L79,"")</f>
      </c>
    </row>
    <row r="78" spans="1:38" ht="14.25">
      <c r="A78" s="33">
        <v>77</v>
      </c>
      <c r="C78" s="33">
        <f>IF('登録選手'!B80&gt;0,'登録選手'!B80,"")</f>
      </c>
      <c r="K78" s="33">
        <f>IF('登録選手'!C80&gt;0,'学校情報'!$E$4,"")</f>
      </c>
      <c r="L78" s="33">
        <f>IF('登録選手'!C80&gt;0,'学校情報'!$C$4,"")</f>
      </c>
      <c r="M78" s="33"/>
      <c r="S78">
        <f>IF('登録選手'!C80&gt;0,'登録選手'!C80,"")</f>
      </c>
      <c r="T78">
        <f>IF('登録選手'!D80&gt;0,'登録選手'!D80,"")</f>
      </c>
      <c r="U78">
        <f>IF('登録選手'!E80&gt;0,'登録選手'!E80,"")</f>
      </c>
      <c r="V78">
        <f>IF('登録選手'!F80&gt;0,'登録選手'!F80,"")</f>
      </c>
      <c r="X78">
        <f>IF('登録選手'!G80&gt;0,'登録選手'!G80,"")</f>
      </c>
      <c r="Y78" s="47">
        <f>IF('登録選手'!H80&gt;0,'登録選手'!H80,"")</f>
      </c>
      <c r="Z78">
        <f>IF('登録選手'!H80&gt;0,DATEDIF(Y78,$AR$2,"Y"),"")</f>
      </c>
      <c r="AA78">
        <f>IF('登録選手'!$C80&gt;0,IF('学校情報'!B$8="",'学校情報'!B$9,'学校情報'!B$8),"")</f>
      </c>
      <c r="AB78">
        <f>IF('登録選手'!$C80&gt;0,IF('学校情報'!C$8="",'学校情報'!C$9,'学校情報'!C$8),"")</f>
      </c>
      <c r="AC78">
        <f>IF('登録選手'!$C80&gt;0,IF('学校情報'!D$8="",'学校情報'!D$9,'学校情報'!D$8),"")</f>
      </c>
      <c r="AD78">
        <f>IF('登録選手'!$C80&gt;0,IF('学校情報'!E$8="",'学校情報'!E$9,'学校情報'!E$8),"")</f>
      </c>
      <c r="AE78">
        <f>IF('登録選手'!$C80&gt;0,IF('学校情報'!F$8="",'学校情報'!F$9,'学校情報'!F$8),"")</f>
      </c>
      <c r="AF78">
        <f>IF('登録選手'!$C80&gt;0,IF('学校情報'!G$8="",'学校情報'!G$9,'学校情報'!G$8),"")</f>
      </c>
      <c r="AJ78">
        <f>IF('登録選手'!J80&gt;0,'登録選手'!J80,"")</f>
      </c>
      <c r="AK78">
        <f>IF('登録選手'!K80&gt;0,'登録選手'!K80,"")</f>
      </c>
      <c r="AL78">
        <f>IF('登録選手'!L80&gt;0,'登録選手'!L80,"")</f>
      </c>
    </row>
    <row r="79" spans="1:38" ht="14.25">
      <c r="A79" s="33">
        <v>78</v>
      </c>
      <c r="C79" s="33">
        <f>IF('登録選手'!B81&gt;0,'登録選手'!B81,"")</f>
      </c>
      <c r="K79" s="33">
        <f>IF('登録選手'!C81&gt;0,'学校情報'!$E$4,"")</f>
      </c>
      <c r="L79" s="33">
        <f>IF('登録選手'!C81&gt;0,'学校情報'!$C$4,"")</f>
      </c>
      <c r="M79" s="33"/>
      <c r="S79">
        <f>IF('登録選手'!C81&gt;0,'登録選手'!C81,"")</f>
      </c>
      <c r="T79">
        <f>IF('登録選手'!D81&gt;0,'登録選手'!D81,"")</f>
      </c>
      <c r="U79">
        <f>IF('登録選手'!E81&gt;0,'登録選手'!E81,"")</f>
      </c>
      <c r="V79">
        <f>IF('登録選手'!F81&gt;0,'登録選手'!F81,"")</f>
      </c>
      <c r="X79">
        <f>IF('登録選手'!G81&gt;0,'登録選手'!G81,"")</f>
      </c>
      <c r="Y79" s="47">
        <f>IF('登録選手'!H81&gt;0,'登録選手'!H81,"")</f>
      </c>
      <c r="Z79">
        <f>IF('登録選手'!H81&gt;0,DATEDIF(Y79,$AR$2,"Y"),"")</f>
      </c>
      <c r="AA79">
        <f>IF('登録選手'!$C81&gt;0,IF('学校情報'!B$8="",'学校情報'!B$9,'学校情報'!B$8),"")</f>
      </c>
      <c r="AB79">
        <f>IF('登録選手'!$C81&gt;0,IF('学校情報'!C$8="",'学校情報'!C$9,'学校情報'!C$8),"")</f>
      </c>
      <c r="AC79">
        <f>IF('登録選手'!$C81&gt;0,IF('学校情報'!D$8="",'学校情報'!D$9,'学校情報'!D$8),"")</f>
      </c>
      <c r="AD79">
        <f>IF('登録選手'!$C81&gt;0,IF('学校情報'!E$8="",'学校情報'!E$9,'学校情報'!E$8),"")</f>
      </c>
      <c r="AE79">
        <f>IF('登録選手'!$C81&gt;0,IF('学校情報'!F$8="",'学校情報'!F$9,'学校情報'!F$8),"")</f>
      </c>
      <c r="AF79">
        <f>IF('登録選手'!$C81&gt;0,IF('学校情報'!G$8="",'学校情報'!G$9,'学校情報'!G$8),"")</f>
      </c>
      <c r="AJ79">
        <f>IF('登録選手'!J81&gt;0,'登録選手'!J81,"")</f>
      </c>
      <c r="AK79">
        <f>IF('登録選手'!K81&gt;0,'登録選手'!K81,"")</f>
      </c>
      <c r="AL79">
        <f>IF('登録選手'!L81&gt;0,'登録選手'!L81,"")</f>
      </c>
    </row>
    <row r="80" spans="1:38" ht="14.25">
      <c r="A80" s="33">
        <v>79</v>
      </c>
      <c r="C80" s="33">
        <f>IF('登録選手'!B82&gt;0,'登録選手'!B82,"")</f>
      </c>
      <c r="K80" s="33">
        <f>IF('登録選手'!C82&gt;0,'学校情報'!$E$4,"")</f>
      </c>
      <c r="L80" s="33">
        <f>IF('登録選手'!C82&gt;0,'学校情報'!$C$4,"")</f>
      </c>
      <c r="M80" s="33"/>
      <c r="S80">
        <f>IF('登録選手'!C82&gt;0,'登録選手'!C82,"")</f>
      </c>
      <c r="T80">
        <f>IF('登録選手'!D82&gt;0,'登録選手'!D82,"")</f>
      </c>
      <c r="U80">
        <f>IF('登録選手'!E82&gt;0,'登録選手'!E82,"")</f>
      </c>
      <c r="V80">
        <f>IF('登録選手'!F82&gt;0,'登録選手'!F82,"")</f>
      </c>
      <c r="X80">
        <f>IF('登録選手'!G82&gt;0,'登録選手'!G82,"")</f>
      </c>
      <c r="Y80" s="47">
        <f>IF('登録選手'!H82&gt;0,'登録選手'!H82,"")</f>
      </c>
      <c r="Z80">
        <f>IF('登録選手'!H82&gt;0,DATEDIF(Y80,$AR$2,"Y"),"")</f>
      </c>
      <c r="AA80">
        <f>IF('登録選手'!$C82&gt;0,IF('学校情報'!B$8="",'学校情報'!B$9,'学校情報'!B$8),"")</f>
      </c>
      <c r="AB80">
        <f>IF('登録選手'!$C82&gt;0,IF('学校情報'!C$8="",'学校情報'!C$9,'学校情報'!C$8),"")</f>
      </c>
      <c r="AC80">
        <f>IF('登録選手'!$C82&gt;0,IF('学校情報'!D$8="",'学校情報'!D$9,'学校情報'!D$8),"")</f>
      </c>
      <c r="AD80">
        <f>IF('登録選手'!$C82&gt;0,IF('学校情報'!E$8="",'学校情報'!E$9,'学校情報'!E$8),"")</f>
      </c>
      <c r="AE80">
        <f>IF('登録選手'!$C82&gt;0,IF('学校情報'!F$8="",'学校情報'!F$9,'学校情報'!F$8),"")</f>
      </c>
      <c r="AF80">
        <f>IF('登録選手'!$C82&gt;0,IF('学校情報'!G$8="",'学校情報'!G$9,'学校情報'!G$8),"")</f>
      </c>
      <c r="AJ80">
        <f>IF('登録選手'!J82&gt;0,'登録選手'!J82,"")</f>
      </c>
      <c r="AK80">
        <f>IF('登録選手'!K82&gt;0,'登録選手'!K82,"")</f>
      </c>
      <c r="AL80">
        <f>IF('登録選手'!L82&gt;0,'登録選手'!L82,"")</f>
      </c>
    </row>
    <row r="81" spans="1:38" ht="14.25">
      <c r="A81" s="33">
        <v>80</v>
      </c>
      <c r="C81" s="33">
        <f>IF('登録選手'!B83&gt;0,'登録選手'!B83,"")</f>
      </c>
      <c r="K81" s="33">
        <f>IF('登録選手'!C83&gt;0,'学校情報'!$E$4,"")</f>
      </c>
      <c r="L81" s="33">
        <f>IF('登録選手'!C83&gt;0,'学校情報'!$C$4,"")</f>
      </c>
      <c r="M81" s="33"/>
      <c r="S81">
        <f>IF('登録選手'!C83&gt;0,'登録選手'!C83,"")</f>
      </c>
      <c r="T81">
        <f>IF('登録選手'!D83&gt;0,'登録選手'!D83,"")</f>
      </c>
      <c r="U81">
        <f>IF('登録選手'!E83&gt;0,'登録選手'!E83,"")</f>
      </c>
      <c r="V81">
        <f>IF('登録選手'!F83&gt;0,'登録選手'!F83,"")</f>
      </c>
      <c r="X81">
        <f>IF('登録選手'!G83&gt;0,'登録選手'!G83,"")</f>
      </c>
      <c r="Y81" s="47">
        <f>IF('登録選手'!H83&gt;0,'登録選手'!H83,"")</f>
      </c>
      <c r="Z81">
        <f>IF('登録選手'!H83&gt;0,DATEDIF(Y81,$AR$2,"Y"),"")</f>
      </c>
      <c r="AA81">
        <f>IF('登録選手'!$C83&gt;0,IF('学校情報'!B$8="",'学校情報'!B$9,'学校情報'!B$8),"")</f>
      </c>
      <c r="AB81">
        <f>IF('登録選手'!$C83&gt;0,IF('学校情報'!C$8="",'学校情報'!C$9,'学校情報'!C$8),"")</f>
      </c>
      <c r="AC81">
        <f>IF('登録選手'!$C83&gt;0,IF('学校情報'!D$8="",'学校情報'!D$9,'学校情報'!D$8),"")</f>
      </c>
      <c r="AD81">
        <f>IF('登録選手'!$C83&gt;0,IF('学校情報'!E$8="",'学校情報'!E$9,'学校情報'!E$8),"")</f>
      </c>
      <c r="AE81">
        <f>IF('登録選手'!$C83&gt;0,IF('学校情報'!F$8="",'学校情報'!F$9,'学校情報'!F$8),"")</f>
      </c>
      <c r="AF81">
        <f>IF('登録選手'!$C83&gt;0,IF('学校情報'!G$8="",'学校情報'!G$9,'学校情報'!G$8),"")</f>
      </c>
      <c r="AJ81">
        <f>IF('登録選手'!J83&gt;0,'登録選手'!J83,"")</f>
      </c>
      <c r="AK81">
        <f>IF('登録選手'!K83&gt;0,'登録選手'!K83,"")</f>
      </c>
      <c r="AL81">
        <f>IF('登録選手'!L83&gt;0,'登録選手'!L83,"")</f>
      </c>
    </row>
    <row r="82" spans="1:38" ht="14.25">
      <c r="A82" s="33">
        <v>81</v>
      </c>
      <c r="C82" s="33">
        <f>IF('登録選手'!B84&gt;0,'登録選手'!B84,"")</f>
      </c>
      <c r="K82" s="33">
        <f>IF('登録選手'!C84&gt;0,'学校情報'!$E$4,"")</f>
      </c>
      <c r="L82" s="33">
        <f>IF('登録選手'!C84&gt;0,'学校情報'!$C$4,"")</f>
      </c>
      <c r="M82" s="33"/>
      <c r="S82">
        <f>IF('登録選手'!C84&gt;0,'登録選手'!C84,"")</f>
      </c>
      <c r="T82">
        <f>IF('登録選手'!D84&gt;0,'登録選手'!D84,"")</f>
      </c>
      <c r="U82">
        <f>IF('登録選手'!E84&gt;0,'登録選手'!E84,"")</f>
      </c>
      <c r="V82">
        <f>IF('登録選手'!F84&gt;0,'登録選手'!F84,"")</f>
      </c>
      <c r="X82">
        <f>IF('登録選手'!G84&gt;0,'登録選手'!G84,"")</f>
      </c>
      <c r="Y82" s="47">
        <f>IF('登録選手'!H84&gt;0,'登録選手'!H84,"")</f>
      </c>
      <c r="Z82">
        <f>IF('登録選手'!H84&gt;0,DATEDIF(Y82,$AR$2,"Y"),"")</f>
      </c>
      <c r="AA82">
        <f>IF('登録選手'!$C84&gt;0,IF('学校情報'!B$8="",'学校情報'!B$9,'学校情報'!B$8),"")</f>
      </c>
      <c r="AB82">
        <f>IF('登録選手'!$C84&gt;0,IF('学校情報'!C$8="",'学校情報'!C$9,'学校情報'!C$8),"")</f>
      </c>
      <c r="AC82">
        <f>IF('登録選手'!$C84&gt;0,IF('学校情報'!D$8="",'学校情報'!D$9,'学校情報'!D$8),"")</f>
      </c>
      <c r="AD82">
        <f>IF('登録選手'!$C84&gt;0,IF('学校情報'!E$8="",'学校情報'!E$9,'学校情報'!E$8),"")</f>
      </c>
      <c r="AE82">
        <f>IF('登録選手'!$C84&gt;0,IF('学校情報'!F$8="",'学校情報'!F$9,'学校情報'!F$8),"")</f>
      </c>
      <c r="AF82">
        <f>IF('登録選手'!$C84&gt;0,IF('学校情報'!G$8="",'学校情報'!G$9,'学校情報'!G$8),"")</f>
      </c>
      <c r="AJ82">
        <f>IF('登録選手'!J84&gt;0,'登録選手'!J84,"")</f>
      </c>
      <c r="AK82">
        <f>IF('登録選手'!K84&gt;0,'登録選手'!K84,"")</f>
      </c>
      <c r="AL82">
        <f>IF('登録選手'!L84&gt;0,'登録選手'!L84,"")</f>
      </c>
    </row>
    <row r="83" spans="1:38" ht="14.25">
      <c r="A83" s="33">
        <v>82</v>
      </c>
      <c r="C83" s="33">
        <f>IF('登録選手'!B85&gt;0,'登録選手'!B85,"")</f>
      </c>
      <c r="K83" s="33">
        <f>IF('登録選手'!C85&gt;0,'学校情報'!$E$4,"")</f>
      </c>
      <c r="L83" s="33">
        <f>IF('登録選手'!C85&gt;0,'学校情報'!$C$4,"")</f>
      </c>
      <c r="M83" s="33"/>
      <c r="S83">
        <f>IF('登録選手'!C85&gt;0,'登録選手'!C85,"")</f>
      </c>
      <c r="T83">
        <f>IF('登録選手'!D85&gt;0,'登録選手'!D85,"")</f>
      </c>
      <c r="U83">
        <f>IF('登録選手'!E85&gt;0,'登録選手'!E85,"")</f>
      </c>
      <c r="V83">
        <f>IF('登録選手'!F85&gt;0,'登録選手'!F85,"")</f>
      </c>
      <c r="X83">
        <f>IF('登録選手'!G85&gt;0,'登録選手'!G85,"")</f>
      </c>
      <c r="Y83" s="47">
        <f>IF('登録選手'!H85&gt;0,'登録選手'!H85,"")</f>
      </c>
      <c r="Z83">
        <f>IF('登録選手'!H85&gt;0,DATEDIF(Y83,$AR$2,"Y"),"")</f>
      </c>
      <c r="AA83">
        <f>IF('登録選手'!$C85&gt;0,IF('学校情報'!B$8="",'学校情報'!B$9,'学校情報'!B$8),"")</f>
      </c>
      <c r="AB83">
        <f>IF('登録選手'!$C85&gt;0,IF('学校情報'!C$8="",'学校情報'!C$9,'学校情報'!C$8),"")</f>
      </c>
      <c r="AC83">
        <f>IF('登録選手'!$C85&gt;0,IF('学校情報'!D$8="",'学校情報'!D$9,'学校情報'!D$8),"")</f>
      </c>
      <c r="AD83">
        <f>IF('登録選手'!$C85&gt;0,IF('学校情報'!E$8="",'学校情報'!E$9,'学校情報'!E$8),"")</f>
      </c>
      <c r="AE83">
        <f>IF('登録選手'!$C85&gt;0,IF('学校情報'!F$8="",'学校情報'!F$9,'学校情報'!F$8),"")</f>
      </c>
      <c r="AF83">
        <f>IF('登録選手'!$C85&gt;0,IF('学校情報'!G$8="",'学校情報'!G$9,'学校情報'!G$8),"")</f>
      </c>
      <c r="AJ83">
        <f>IF('登録選手'!J85&gt;0,'登録選手'!J85,"")</f>
      </c>
      <c r="AK83">
        <f>IF('登録選手'!K85&gt;0,'登録選手'!K85,"")</f>
      </c>
      <c r="AL83">
        <f>IF('登録選手'!L85&gt;0,'登録選手'!L85,"")</f>
      </c>
    </row>
    <row r="84" spans="1:38" ht="14.25">
      <c r="A84" s="33">
        <v>83</v>
      </c>
      <c r="C84" s="33">
        <f>IF('登録選手'!B86&gt;0,'登録選手'!B86,"")</f>
      </c>
      <c r="K84" s="33">
        <f>IF('登録選手'!C86&gt;0,'学校情報'!$E$4,"")</f>
      </c>
      <c r="L84" s="33">
        <f>IF('登録選手'!C86&gt;0,'学校情報'!$C$4,"")</f>
      </c>
      <c r="M84" s="33"/>
      <c r="S84">
        <f>IF('登録選手'!C86&gt;0,'登録選手'!C86,"")</f>
      </c>
      <c r="T84">
        <f>IF('登録選手'!D86&gt;0,'登録選手'!D86,"")</f>
      </c>
      <c r="U84">
        <f>IF('登録選手'!E86&gt;0,'登録選手'!E86,"")</f>
      </c>
      <c r="V84">
        <f>IF('登録選手'!F86&gt;0,'登録選手'!F86,"")</f>
      </c>
      <c r="X84">
        <f>IF('登録選手'!G86&gt;0,'登録選手'!G86,"")</f>
      </c>
      <c r="Y84" s="47">
        <f>IF('登録選手'!H86&gt;0,'登録選手'!H86,"")</f>
      </c>
      <c r="Z84">
        <f>IF('登録選手'!H86&gt;0,DATEDIF(Y84,$AR$2,"Y"),"")</f>
      </c>
      <c r="AA84">
        <f>IF('登録選手'!$C86&gt;0,IF('学校情報'!B$8="",'学校情報'!B$9,'学校情報'!B$8),"")</f>
      </c>
      <c r="AB84">
        <f>IF('登録選手'!$C86&gt;0,IF('学校情報'!C$8="",'学校情報'!C$9,'学校情報'!C$8),"")</f>
      </c>
      <c r="AC84">
        <f>IF('登録選手'!$C86&gt;0,IF('学校情報'!D$8="",'学校情報'!D$9,'学校情報'!D$8),"")</f>
      </c>
      <c r="AD84">
        <f>IF('登録選手'!$C86&gt;0,IF('学校情報'!E$8="",'学校情報'!E$9,'学校情報'!E$8),"")</f>
      </c>
      <c r="AE84">
        <f>IF('登録選手'!$C86&gt;0,IF('学校情報'!F$8="",'学校情報'!F$9,'学校情報'!F$8),"")</f>
      </c>
      <c r="AF84">
        <f>IF('登録選手'!$C86&gt;0,IF('学校情報'!G$8="",'学校情報'!G$9,'学校情報'!G$8),"")</f>
      </c>
      <c r="AJ84">
        <f>IF('登録選手'!J86&gt;0,'登録選手'!J86,"")</f>
      </c>
      <c r="AK84">
        <f>IF('登録選手'!K86&gt;0,'登録選手'!K86,"")</f>
      </c>
      <c r="AL84">
        <f>IF('登録選手'!L86&gt;0,'登録選手'!L86,"")</f>
      </c>
    </row>
    <row r="85" spans="1:38" ht="14.25">
      <c r="A85" s="33">
        <v>84</v>
      </c>
      <c r="C85" s="33">
        <f>IF('登録選手'!B87&gt;0,'登録選手'!B87,"")</f>
      </c>
      <c r="K85" s="33">
        <f>IF('登録選手'!C87&gt;0,'学校情報'!$E$4,"")</f>
      </c>
      <c r="L85" s="33">
        <f>IF('登録選手'!C87&gt;0,'学校情報'!$C$4,"")</f>
      </c>
      <c r="M85" s="33"/>
      <c r="S85">
        <f>IF('登録選手'!C87&gt;0,'登録選手'!C87,"")</f>
      </c>
      <c r="T85">
        <f>IF('登録選手'!D87&gt;0,'登録選手'!D87,"")</f>
      </c>
      <c r="U85">
        <f>IF('登録選手'!E87&gt;0,'登録選手'!E87,"")</f>
      </c>
      <c r="V85">
        <f>IF('登録選手'!F87&gt;0,'登録選手'!F87,"")</f>
      </c>
      <c r="X85">
        <f>IF('登録選手'!G87&gt;0,'登録選手'!G87,"")</f>
      </c>
      <c r="Y85" s="47">
        <f>IF('登録選手'!H87&gt;0,'登録選手'!H87,"")</f>
      </c>
      <c r="Z85">
        <f>IF('登録選手'!H87&gt;0,DATEDIF(Y85,$AR$2,"Y"),"")</f>
      </c>
      <c r="AA85">
        <f>IF('登録選手'!$C87&gt;0,IF('学校情報'!B$8="",'学校情報'!B$9,'学校情報'!B$8),"")</f>
      </c>
      <c r="AB85">
        <f>IF('登録選手'!$C87&gt;0,IF('学校情報'!C$8="",'学校情報'!C$9,'学校情報'!C$8),"")</f>
      </c>
      <c r="AC85">
        <f>IF('登録選手'!$C87&gt;0,IF('学校情報'!D$8="",'学校情報'!D$9,'学校情報'!D$8),"")</f>
      </c>
      <c r="AD85">
        <f>IF('登録選手'!$C87&gt;0,IF('学校情報'!E$8="",'学校情報'!E$9,'学校情報'!E$8),"")</f>
      </c>
      <c r="AE85">
        <f>IF('登録選手'!$C87&gt;0,IF('学校情報'!F$8="",'学校情報'!F$9,'学校情報'!F$8),"")</f>
      </c>
      <c r="AF85">
        <f>IF('登録選手'!$C87&gt;0,IF('学校情報'!G$8="",'学校情報'!G$9,'学校情報'!G$8),"")</f>
      </c>
      <c r="AJ85">
        <f>IF('登録選手'!J87&gt;0,'登録選手'!J87,"")</f>
      </c>
      <c r="AK85">
        <f>IF('登録選手'!K87&gt;0,'登録選手'!K87,"")</f>
      </c>
      <c r="AL85">
        <f>IF('登録選手'!L87&gt;0,'登録選手'!L87,"")</f>
      </c>
    </row>
    <row r="86" spans="1:38" ht="14.25">
      <c r="A86" s="33">
        <v>85</v>
      </c>
      <c r="C86" s="33">
        <f>IF('登録選手'!B88&gt;0,'登録選手'!B88,"")</f>
      </c>
      <c r="K86" s="33">
        <f>IF('登録選手'!C88&gt;0,'学校情報'!$E$4,"")</f>
      </c>
      <c r="L86" s="33">
        <f>IF('登録選手'!C88&gt;0,'学校情報'!$C$4,"")</f>
      </c>
      <c r="M86" s="33"/>
      <c r="S86">
        <f>IF('登録選手'!C88&gt;0,'登録選手'!C88,"")</f>
      </c>
      <c r="T86">
        <f>IF('登録選手'!D88&gt;0,'登録選手'!D88,"")</f>
      </c>
      <c r="U86">
        <f>IF('登録選手'!E88&gt;0,'登録選手'!E88,"")</f>
      </c>
      <c r="V86">
        <f>IF('登録選手'!F88&gt;0,'登録選手'!F88,"")</f>
      </c>
      <c r="X86">
        <f>IF('登録選手'!G88&gt;0,'登録選手'!G88,"")</f>
      </c>
      <c r="Y86" s="47">
        <f>IF('登録選手'!H88&gt;0,'登録選手'!H88,"")</f>
      </c>
      <c r="Z86">
        <f>IF('登録選手'!H88&gt;0,DATEDIF(Y86,$AR$2,"Y"),"")</f>
      </c>
      <c r="AA86">
        <f>IF('登録選手'!$C88&gt;0,IF('学校情報'!B$8="",'学校情報'!B$9,'学校情報'!B$8),"")</f>
      </c>
      <c r="AB86">
        <f>IF('登録選手'!$C88&gt;0,IF('学校情報'!C$8="",'学校情報'!C$9,'学校情報'!C$8),"")</f>
      </c>
      <c r="AC86">
        <f>IF('登録選手'!$C88&gt;0,IF('学校情報'!D$8="",'学校情報'!D$9,'学校情報'!D$8),"")</f>
      </c>
      <c r="AD86">
        <f>IF('登録選手'!$C88&gt;0,IF('学校情報'!E$8="",'学校情報'!E$9,'学校情報'!E$8),"")</f>
      </c>
      <c r="AE86">
        <f>IF('登録選手'!$C88&gt;0,IF('学校情報'!F$8="",'学校情報'!F$9,'学校情報'!F$8),"")</f>
      </c>
      <c r="AF86">
        <f>IF('登録選手'!$C88&gt;0,IF('学校情報'!G$8="",'学校情報'!G$9,'学校情報'!G$8),"")</f>
      </c>
      <c r="AJ86">
        <f>IF('登録選手'!J88&gt;0,'登録選手'!J88,"")</f>
      </c>
      <c r="AK86">
        <f>IF('登録選手'!K88&gt;0,'登録選手'!K88,"")</f>
      </c>
      <c r="AL86">
        <f>IF('登録選手'!L88&gt;0,'登録選手'!L88,"")</f>
      </c>
    </row>
    <row r="87" spans="1:38" ht="14.25">
      <c r="A87" s="33">
        <v>86</v>
      </c>
      <c r="C87" s="33">
        <f>IF('登録選手'!B89&gt;0,'登録選手'!B89,"")</f>
      </c>
      <c r="K87" s="33">
        <f>IF('登録選手'!C89&gt;0,'学校情報'!$E$4,"")</f>
      </c>
      <c r="L87" s="33">
        <f>IF('登録選手'!C89&gt;0,'学校情報'!$C$4,"")</f>
      </c>
      <c r="M87" s="33"/>
      <c r="S87">
        <f>IF('登録選手'!C89&gt;0,'登録選手'!C89,"")</f>
      </c>
      <c r="T87">
        <f>IF('登録選手'!D89&gt;0,'登録選手'!D89,"")</f>
      </c>
      <c r="U87">
        <f>IF('登録選手'!E89&gt;0,'登録選手'!E89,"")</f>
      </c>
      <c r="V87">
        <f>IF('登録選手'!F89&gt;0,'登録選手'!F89,"")</f>
      </c>
      <c r="X87">
        <f>IF('登録選手'!G89&gt;0,'登録選手'!G89,"")</f>
      </c>
      <c r="Y87" s="47">
        <f>IF('登録選手'!H89&gt;0,'登録選手'!H89,"")</f>
      </c>
      <c r="Z87">
        <f>IF('登録選手'!H89&gt;0,DATEDIF(Y87,$AR$2,"Y"),"")</f>
      </c>
      <c r="AA87">
        <f>IF('登録選手'!$C89&gt;0,IF('学校情報'!B$8="",'学校情報'!B$9,'学校情報'!B$8),"")</f>
      </c>
      <c r="AB87">
        <f>IF('登録選手'!$C89&gt;0,IF('学校情報'!C$8="",'学校情報'!C$9,'学校情報'!C$8),"")</f>
      </c>
      <c r="AC87">
        <f>IF('登録選手'!$C89&gt;0,IF('学校情報'!D$8="",'学校情報'!D$9,'学校情報'!D$8),"")</f>
      </c>
      <c r="AD87">
        <f>IF('登録選手'!$C89&gt;0,IF('学校情報'!E$8="",'学校情報'!E$9,'学校情報'!E$8),"")</f>
      </c>
      <c r="AE87">
        <f>IF('登録選手'!$C89&gt;0,IF('学校情報'!F$8="",'学校情報'!F$9,'学校情報'!F$8),"")</f>
      </c>
      <c r="AF87">
        <f>IF('登録選手'!$C89&gt;0,IF('学校情報'!G$8="",'学校情報'!G$9,'学校情報'!G$8),"")</f>
      </c>
      <c r="AJ87">
        <f>IF('登録選手'!J89&gt;0,'登録選手'!J89,"")</f>
      </c>
      <c r="AK87">
        <f>IF('登録選手'!K89&gt;0,'登録選手'!K89,"")</f>
      </c>
      <c r="AL87">
        <f>IF('登録選手'!L89&gt;0,'登録選手'!L89,"")</f>
      </c>
    </row>
    <row r="88" spans="1:38" ht="14.25">
      <c r="A88" s="33">
        <v>87</v>
      </c>
      <c r="C88" s="33">
        <f>IF('登録選手'!B90&gt;0,'登録選手'!B90,"")</f>
      </c>
      <c r="K88" s="33">
        <f>IF('登録選手'!C90&gt;0,'学校情報'!$E$4,"")</f>
      </c>
      <c r="L88" s="33">
        <f>IF('登録選手'!C90&gt;0,'学校情報'!$C$4,"")</f>
      </c>
      <c r="M88" s="33"/>
      <c r="S88">
        <f>IF('登録選手'!C90&gt;0,'登録選手'!C90,"")</f>
      </c>
      <c r="T88">
        <f>IF('登録選手'!D90&gt;0,'登録選手'!D90,"")</f>
      </c>
      <c r="U88">
        <f>IF('登録選手'!E90&gt;0,'登録選手'!E90,"")</f>
      </c>
      <c r="V88">
        <f>IF('登録選手'!F90&gt;0,'登録選手'!F90,"")</f>
      </c>
      <c r="X88">
        <f>IF('登録選手'!G90&gt;0,'登録選手'!G90,"")</f>
      </c>
      <c r="Y88" s="47">
        <f>IF('登録選手'!H90&gt;0,'登録選手'!H90,"")</f>
      </c>
      <c r="Z88">
        <f>IF('登録選手'!H90&gt;0,DATEDIF(Y88,$AR$2,"Y"),"")</f>
      </c>
      <c r="AA88">
        <f>IF('登録選手'!$C90&gt;0,IF('学校情報'!B$8="",'学校情報'!B$9,'学校情報'!B$8),"")</f>
      </c>
      <c r="AB88">
        <f>IF('登録選手'!$C90&gt;0,IF('学校情報'!C$8="",'学校情報'!C$9,'学校情報'!C$8),"")</f>
      </c>
      <c r="AC88">
        <f>IF('登録選手'!$C90&gt;0,IF('学校情報'!D$8="",'学校情報'!D$9,'学校情報'!D$8),"")</f>
      </c>
      <c r="AD88">
        <f>IF('登録選手'!$C90&gt;0,IF('学校情報'!E$8="",'学校情報'!E$9,'学校情報'!E$8),"")</f>
      </c>
      <c r="AE88">
        <f>IF('登録選手'!$C90&gt;0,IF('学校情報'!F$8="",'学校情報'!F$9,'学校情報'!F$8),"")</f>
      </c>
      <c r="AF88">
        <f>IF('登録選手'!$C90&gt;0,IF('学校情報'!G$8="",'学校情報'!G$9,'学校情報'!G$8),"")</f>
      </c>
      <c r="AJ88">
        <f>IF('登録選手'!J90&gt;0,'登録選手'!J90,"")</f>
      </c>
      <c r="AK88">
        <f>IF('登録選手'!K90&gt;0,'登録選手'!K90,"")</f>
      </c>
      <c r="AL88">
        <f>IF('登録選手'!L90&gt;0,'登録選手'!L90,"")</f>
      </c>
    </row>
    <row r="89" spans="1:38" ht="14.25">
      <c r="A89" s="33">
        <v>88</v>
      </c>
      <c r="C89" s="33">
        <f>IF('登録選手'!B91&gt;0,'登録選手'!B91,"")</f>
      </c>
      <c r="K89" s="33">
        <f>IF('登録選手'!C91&gt;0,'学校情報'!$E$4,"")</f>
      </c>
      <c r="L89" s="33">
        <f>IF('登録選手'!C91&gt;0,'学校情報'!$C$4,"")</f>
      </c>
      <c r="M89" s="33"/>
      <c r="S89">
        <f>IF('登録選手'!C91&gt;0,'登録選手'!C91,"")</f>
      </c>
      <c r="T89">
        <f>IF('登録選手'!D91&gt;0,'登録選手'!D91,"")</f>
      </c>
      <c r="U89">
        <f>IF('登録選手'!E91&gt;0,'登録選手'!E91,"")</f>
      </c>
      <c r="V89">
        <f>IF('登録選手'!F91&gt;0,'登録選手'!F91,"")</f>
      </c>
      <c r="X89">
        <f>IF('登録選手'!G91&gt;0,'登録選手'!G91,"")</f>
      </c>
      <c r="Y89" s="47">
        <f>IF('登録選手'!H91&gt;0,'登録選手'!H91,"")</f>
      </c>
      <c r="Z89">
        <f>IF('登録選手'!H91&gt;0,DATEDIF(Y89,$AR$2,"Y"),"")</f>
      </c>
      <c r="AA89">
        <f>IF('登録選手'!$C91&gt;0,IF('学校情報'!B$8="",'学校情報'!B$9,'学校情報'!B$8),"")</f>
      </c>
      <c r="AB89">
        <f>IF('登録選手'!$C91&gt;0,IF('学校情報'!C$8="",'学校情報'!C$9,'学校情報'!C$8),"")</f>
      </c>
      <c r="AC89">
        <f>IF('登録選手'!$C91&gt;0,IF('学校情報'!D$8="",'学校情報'!D$9,'学校情報'!D$8),"")</f>
      </c>
      <c r="AD89">
        <f>IF('登録選手'!$C91&gt;0,IF('学校情報'!E$8="",'学校情報'!E$9,'学校情報'!E$8),"")</f>
      </c>
      <c r="AE89">
        <f>IF('登録選手'!$C91&gt;0,IF('学校情報'!F$8="",'学校情報'!F$9,'学校情報'!F$8),"")</f>
      </c>
      <c r="AF89">
        <f>IF('登録選手'!$C91&gt;0,IF('学校情報'!G$8="",'学校情報'!G$9,'学校情報'!G$8),"")</f>
      </c>
      <c r="AJ89">
        <f>IF('登録選手'!J91&gt;0,'登録選手'!J91,"")</f>
      </c>
      <c r="AK89">
        <f>IF('登録選手'!K91&gt;0,'登録選手'!K91,"")</f>
      </c>
      <c r="AL89">
        <f>IF('登録選手'!L91&gt;0,'登録選手'!L91,"")</f>
      </c>
    </row>
    <row r="90" spans="1:38" ht="14.25">
      <c r="A90" s="33">
        <v>89</v>
      </c>
      <c r="C90" s="33">
        <f>IF('登録選手'!B92&gt;0,'登録選手'!B92,"")</f>
      </c>
      <c r="K90" s="33">
        <f>IF('登録選手'!C92&gt;0,'学校情報'!$E$4,"")</f>
      </c>
      <c r="L90" s="33">
        <f>IF('登録選手'!C92&gt;0,'学校情報'!$C$4,"")</f>
      </c>
      <c r="M90" s="33"/>
      <c r="S90">
        <f>IF('登録選手'!C92&gt;0,'登録選手'!C92,"")</f>
      </c>
      <c r="T90">
        <f>IF('登録選手'!D92&gt;0,'登録選手'!D92,"")</f>
      </c>
      <c r="U90">
        <f>IF('登録選手'!E92&gt;0,'登録選手'!E92,"")</f>
      </c>
      <c r="V90">
        <f>IF('登録選手'!F92&gt;0,'登録選手'!F92,"")</f>
      </c>
      <c r="X90">
        <f>IF('登録選手'!G92&gt;0,'登録選手'!G92,"")</f>
      </c>
      <c r="Y90" s="47">
        <f>IF('登録選手'!H92&gt;0,'登録選手'!H92,"")</f>
      </c>
      <c r="Z90">
        <f>IF('登録選手'!H92&gt;0,DATEDIF(Y90,$AR$2,"Y"),"")</f>
      </c>
      <c r="AA90">
        <f>IF('登録選手'!$C92&gt;0,IF('学校情報'!B$8="",'学校情報'!B$9,'学校情報'!B$8),"")</f>
      </c>
      <c r="AB90">
        <f>IF('登録選手'!$C92&gt;0,IF('学校情報'!C$8="",'学校情報'!C$9,'学校情報'!C$8),"")</f>
      </c>
      <c r="AC90">
        <f>IF('登録選手'!$C92&gt;0,IF('学校情報'!D$8="",'学校情報'!D$9,'学校情報'!D$8),"")</f>
      </c>
      <c r="AD90">
        <f>IF('登録選手'!$C92&gt;0,IF('学校情報'!E$8="",'学校情報'!E$9,'学校情報'!E$8),"")</f>
      </c>
      <c r="AE90">
        <f>IF('登録選手'!$C92&gt;0,IF('学校情報'!F$8="",'学校情報'!F$9,'学校情報'!F$8),"")</f>
      </c>
      <c r="AF90">
        <f>IF('登録選手'!$C92&gt;0,IF('学校情報'!G$8="",'学校情報'!G$9,'学校情報'!G$8),"")</f>
      </c>
      <c r="AJ90">
        <f>IF('登録選手'!J92&gt;0,'登録選手'!J92,"")</f>
      </c>
      <c r="AK90">
        <f>IF('登録選手'!K92&gt;0,'登録選手'!K92,"")</f>
      </c>
      <c r="AL90">
        <f>IF('登録選手'!L92&gt;0,'登録選手'!L92,"")</f>
      </c>
    </row>
    <row r="91" spans="1:38" ht="14.25">
      <c r="A91" s="33">
        <v>90</v>
      </c>
      <c r="C91" s="33">
        <f>IF('登録選手'!B93&gt;0,'登録選手'!B93,"")</f>
      </c>
      <c r="K91" s="33">
        <f>IF('登録選手'!C93&gt;0,'学校情報'!$E$4,"")</f>
      </c>
      <c r="L91" s="33">
        <f>IF('登録選手'!C93&gt;0,'学校情報'!$C$4,"")</f>
      </c>
      <c r="M91" s="33"/>
      <c r="S91">
        <f>IF('登録選手'!C93&gt;0,'登録選手'!C93,"")</f>
      </c>
      <c r="T91">
        <f>IF('登録選手'!D93&gt;0,'登録選手'!D93,"")</f>
      </c>
      <c r="U91">
        <f>IF('登録選手'!E93&gt;0,'登録選手'!E93,"")</f>
      </c>
      <c r="V91">
        <f>IF('登録選手'!F93&gt;0,'登録選手'!F93,"")</f>
      </c>
      <c r="X91">
        <f>IF('登録選手'!G93&gt;0,'登録選手'!G93,"")</f>
      </c>
      <c r="Y91" s="47">
        <f>IF('登録選手'!H93&gt;0,'登録選手'!H93,"")</f>
      </c>
      <c r="Z91">
        <f>IF('登録選手'!H93&gt;0,DATEDIF(Y91,$AR$2,"Y"),"")</f>
      </c>
      <c r="AA91">
        <f>IF('登録選手'!$C93&gt;0,IF('学校情報'!B$8="",'学校情報'!B$9,'学校情報'!B$8),"")</f>
      </c>
      <c r="AB91">
        <f>IF('登録選手'!$C93&gt;0,IF('学校情報'!C$8="",'学校情報'!C$9,'学校情報'!C$8),"")</f>
      </c>
      <c r="AC91">
        <f>IF('登録選手'!$C93&gt;0,IF('学校情報'!D$8="",'学校情報'!D$9,'学校情報'!D$8),"")</f>
      </c>
      <c r="AD91">
        <f>IF('登録選手'!$C93&gt;0,IF('学校情報'!E$8="",'学校情報'!E$9,'学校情報'!E$8),"")</f>
      </c>
      <c r="AE91">
        <f>IF('登録選手'!$C93&gt;0,IF('学校情報'!F$8="",'学校情報'!F$9,'学校情報'!F$8),"")</f>
      </c>
      <c r="AF91">
        <f>IF('登録選手'!$C93&gt;0,IF('学校情報'!G$8="",'学校情報'!G$9,'学校情報'!G$8),"")</f>
      </c>
      <c r="AJ91">
        <f>IF('登録選手'!J93&gt;0,'登録選手'!J93,"")</f>
      </c>
      <c r="AK91">
        <f>IF('登録選手'!K93&gt;0,'登録選手'!K93,"")</f>
      </c>
      <c r="AL91">
        <f>IF('登録選手'!L93&gt;0,'登録選手'!L93,"")</f>
      </c>
    </row>
    <row r="92" spans="1:38" ht="14.25">
      <c r="A92" s="33">
        <v>91</v>
      </c>
      <c r="C92" s="33">
        <f>IF('登録選手'!B94&gt;0,'登録選手'!B94,"")</f>
      </c>
      <c r="K92" s="33">
        <f>IF('登録選手'!C94&gt;0,'学校情報'!$E$4,"")</f>
      </c>
      <c r="L92" s="33">
        <f>IF('登録選手'!C94&gt;0,'学校情報'!$C$4,"")</f>
      </c>
      <c r="M92" s="33"/>
      <c r="S92">
        <f>IF('登録選手'!C94&gt;0,'登録選手'!C94,"")</f>
      </c>
      <c r="T92">
        <f>IF('登録選手'!D94&gt;0,'登録選手'!D94,"")</f>
      </c>
      <c r="U92">
        <f>IF('登録選手'!E94&gt;0,'登録選手'!E94,"")</f>
      </c>
      <c r="V92">
        <f>IF('登録選手'!F94&gt;0,'登録選手'!F94,"")</f>
      </c>
      <c r="X92">
        <f>IF('登録選手'!G94&gt;0,'登録選手'!G94,"")</f>
      </c>
      <c r="Y92" s="47">
        <f>IF('登録選手'!H94&gt;0,'登録選手'!H94,"")</f>
      </c>
      <c r="Z92">
        <f>IF('登録選手'!H94&gt;0,DATEDIF(Y92,$AR$2,"Y"),"")</f>
      </c>
      <c r="AA92">
        <f>IF('登録選手'!$C94&gt;0,IF('学校情報'!B$8="",'学校情報'!B$9,'学校情報'!B$8),"")</f>
      </c>
      <c r="AB92">
        <f>IF('登録選手'!$C94&gt;0,IF('学校情報'!C$8="",'学校情報'!C$9,'学校情報'!C$8),"")</f>
      </c>
      <c r="AC92">
        <f>IF('登録選手'!$C94&gt;0,IF('学校情報'!D$8="",'学校情報'!D$9,'学校情報'!D$8),"")</f>
      </c>
      <c r="AD92">
        <f>IF('登録選手'!$C94&gt;0,IF('学校情報'!E$8="",'学校情報'!E$9,'学校情報'!E$8),"")</f>
      </c>
      <c r="AE92">
        <f>IF('登録選手'!$C94&gt;0,IF('学校情報'!F$8="",'学校情報'!F$9,'学校情報'!F$8),"")</f>
      </c>
      <c r="AF92">
        <f>IF('登録選手'!$C94&gt;0,IF('学校情報'!G$8="",'学校情報'!G$9,'学校情報'!G$8),"")</f>
      </c>
      <c r="AJ92">
        <f>IF('登録選手'!J94&gt;0,'登録選手'!J94,"")</f>
      </c>
      <c r="AK92">
        <f>IF('登録選手'!K94&gt;0,'登録選手'!K94,"")</f>
      </c>
      <c r="AL92">
        <f>IF('登録選手'!L94&gt;0,'登録選手'!L94,"")</f>
      </c>
    </row>
    <row r="93" spans="1:38" ht="14.25">
      <c r="A93" s="33">
        <v>92</v>
      </c>
      <c r="C93" s="33">
        <f>IF('登録選手'!B95&gt;0,'登録選手'!B95,"")</f>
      </c>
      <c r="K93" s="33">
        <f>IF('登録選手'!C95&gt;0,'学校情報'!$E$4,"")</f>
      </c>
      <c r="L93" s="33">
        <f>IF('登録選手'!C95&gt;0,'学校情報'!$C$4,"")</f>
      </c>
      <c r="M93" s="33"/>
      <c r="S93">
        <f>IF('登録選手'!C95&gt;0,'登録選手'!C95,"")</f>
      </c>
      <c r="T93">
        <f>IF('登録選手'!D95&gt;0,'登録選手'!D95,"")</f>
      </c>
      <c r="U93">
        <f>IF('登録選手'!E95&gt;0,'登録選手'!E95,"")</f>
      </c>
      <c r="V93">
        <f>IF('登録選手'!F95&gt;0,'登録選手'!F95,"")</f>
      </c>
      <c r="X93">
        <f>IF('登録選手'!G95&gt;0,'登録選手'!G95,"")</f>
      </c>
      <c r="Y93" s="47">
        <f>IF('登録選手'!H95&gt;0,'登録選手'!H95,"")</f>
      </c>
      <c r="Z93">
        <f>IF('登録選手'!H95&gt;0,DATEDIF(Y93,$AR$2,"Y"),"")</f>
      </c>
      <c r="AA93">
        <f>IF('登録選手'!$C95&gt;0,IF('学校情報'!B$8="",'学校情報'!B$9,'学校情報'!B$8),"")</f>
      </c>
      <c r="AB93">
        <f>IF('登録選手'!$C95&gt;0,IF('学校情報'!C$8="",'学校情報'!C$9,'学校情報'!C$8),"")</f>
      </c>
      <c r="AC93">
        <f>IF('登録選手'!$C95&gt;0,IF('学校情報'!D$8="",'学校情報'!D$9,'学校情報'!D$8),"")</f>
      </c>
      <c r="AD93">
        <f>IF('登録選手'!$C95&gt;0,IF('学校情報'!E$8="",'学校情報'!E$9,'学校情報'!E$8),"")</f>
      </c>
      <c r="AE93">
        <f>IF('登録選手'!$C95&gt;0,IF('学校情報'!F$8="",'学校情報'!F$9,'学校情報'!F$8),"")</f>
      </c>
      <c r="AF93">
        <f>IF('登録選手'!$C95&gt;0,IF('学校情報'!G$8="",'学校情報'!G$9,'学校情報'!G$8),"")</f>
      </c>
      <c r="AJ93">
        <f>IF('登録選手'!J95&gt;0,'登録選手'!J95,"")</f>
      </c>
      <c r="AK93">
        <f>IF('登録選手'!K95&gt;0,'登録選手'!K95,"")</f>
      </c>
      <c r="AL93">
        <f>IF('登録選手'!L95&gt;0,'登録選手'!L95,"")</f>
      </c>
    </row>
    <row r="94" spans="1:38" ht="14.25">
      <c r="A94" s="33">
        <v>93</v>
      </c>
      <c r="C94" s="33">
        <f>IF('登録選手'!B96&gt;0,'登録選手'!B96,"")</f>
      </c>
      <c r="K94" s="33">
        <f>IF('登録選手'!C96&gt;0,'学校情報'!$E$4,"")</f>
      </c>
      <c r="L94" s="33">
        <f>IF('登録選手'!C96&gt;0,'学校情報'!$C$4,"")</f>
      </c>
      <c r="M94" s="33"/>
      <c r="S94">
        <f>IF('登録選手'!C96&gt;0,'登録選手'!C96,"")</f>
      </c>
      <c r="T94">
        <f>IF('登録選手'!D96&gt;0,'登録選手'!D96,"")</f>
      </c>
      <c r="U94">
        <f>IF('登録選手'!E96&gt;0,'登録選手'!E96,"")</f>
      </c>
      <c r="V94">
        <f>IF('登録選手'!F96&gt;0,'登録選手'!F96,"")</f>
      </c>
      <c r="X94">
        <f>IF('登録選手'!G96&gt;0,'登録選手'!G96,"")</f>
      </c>
      <c r="Y94" s="47">
        <f>IF('登録選手'!H96&gt;0,'登録選手'!H96,"")</f>
      </c>
      <c r="Z94">
        <f>IF('登録選手'!H96&gt;0,DATEDIF(Y94,$AR$2,"Y"),"")</f>
      </c>
      <c r="AA94">
        <f>IF('登録選手'!$C96&gt;0,IF('学校情報'!B$8="",'学校情報'!B$9,'学校情報'!B$8),"")</f>
      </c>
      <c r="AB94">
        <f>IF('登録選手'!$C96&gt;0,IF('学校情報'!C$8="",'学校情報'!C$9,'学校情報'!C$8),"")</f>
      </c>
      <c r="AC94">
        <f>IF('登録選手'!$C96&gt;0,IF('学校情報'!D$8="",'学校情報'!D$9,'学校情報'!D$8),"")</f>
      </c>
      <c r="AD94">
        <f>IF('登録選手'!$C96&gt;0,IF('学校情報'!E$8="",'学校情報'!E$9,'学校情報'!E$8),"")</f>
      </c>
      <c r="AE94">
        <f>IF('登録選手'!$C96&gt;0,IF('学校情報'!F$8="",'学校情報'!F$9,'学校情報'!F$8),"")</f>
      </c>
      <c r="AF94">
        <f>IF('登録選手'!$C96&gt;0,IF('学校情報'!G$8="",'学校情報'!G$9,'学校情報'!G$8),"")</f>
      </c>
      <c r="AJ94">
        <f>IF('登録選手'!J96&gt;0,'登録選手'!J96,"")</f>
      </c>
      <c r="AK94">
        <f>IF('登録選手'!K96&gt;0,'登録選手'!K96,"")</f>
      </c>
      <c r="AL94">
        <f>IF('登録選手'!L96&gt;0,'登録選手'!L96,"")</f>
      </c>
    </row>
    <row r="95" spans="1:38" ht="14.25">
      <c r="A95" s="33">
        <v>94</v>
      </c>
      <c r="C95" s="33">
        <f>IF('登録選手'!B97&gt;0,'登録選手'!B97,"")</f>
      </c>
      <c r="K95" s="33">
        <f>IF('登録選手'!C97&gt;0,'学校情報'!$E$4,"")</f>
      </c>
      <c r="L95" s="33">
        <f>IF('登録選手'!C97&gt;0,'学校情報'!$C$4,"")</f>
      </c>
      <c r="M95" s="33"/>
      <c r="S95">
        <f>IF('登録選手'!C97&gt;0,'登録選手'!C97,"")</f>
      </c>
      <c r="T95">
        <f>IF('登録選手'!D97&gt;0,'登録選手'!D97,"")</f>
      </c>
      <c r="U95">
        <f>IF('登録選手'!E97&gt;0,'登録選手'!E97,"")</f>
      </c>
      <c r="V95">
        <f>IF('登録選手'!F97&gt;0,'登録選手'!F97,"")</f>
      </c>
      <c r="X95">
        <f>IF('登録選手'!G97&gt;0,'登録選手'!G97,"")</f>
      </c>
      <c r="Y95" s="47">
        <f>IF('登録選手'!H97&gt;0,'登録選手'!H97,"")</f>
      </c>
      <c r="Z95">
        <f>IF('登録選手'!H97&gt;0,DATEDIF(Y95,$AR$2,"Y"),"")</f>
      </c>
      <c r="AA95">
        <f>IF('登録選手'!$C97&gt;0,IF('学校情報'!B$8="",'学校情報'!B$9,'学校情報'!B$8),"")</f>
      </c>
      <c r="AB95">
        <f>IF('登録選手'!$C97&gt;0,IF('学校情報'!C$8="",'学校情報'!C$9,'学校情報'!C$8),"")</f>
      </c>
      <c r="AC95">
        <f>IF('登録選手'!$C97&gt;0,IF('学校情報'!D$8="",'学校情報'!D$9,'学校情報'!D$8),"")</f>
      </c>
      <c r="AD95">
        <f>IF('登録選手'!$C97&gt;0,IF('学校情報'!E$8="",'学校情報'!E$9,'学校情報'!E$8),"")</f>
      </c>
      <c r="AE95">
        <f>IF('登録選手'!$C97&gt;0,IF('学校情報'!F$8="",'学校情報'!F$9,'学校情報'!F$8),"")</f>
      </c>
      <c r="AF95">
        <f>IF('登録選手'!$C97&gt;0,IF('学校情報'!G$8="",'学校情報'!G$9,'学校情報'!G$8),"")</f>
      </c>
      <c r="AJ95">
        <f>IF('登録選手'!J97&gt;0,'登録選手'!J97,"")</f>
      </c>
      <c r="AK95">
        <f>IF('登録選手'!K97&gt;0,'登録選手'!K97,"")</f>
      </c>
      <c r="AL95">
        <f>IF('登録選手'!L97&gt;0,'登録選手'!L97,"")</f>
      </c>
    </row>
    <row r="96" spans="1:38" ht="14.25">
      <c r="A96" s="33">
        <v>95</v>
      </c>
      <c r="C96" s="33">
        <f>IF('登録選手'!B98&gt;0,'登録選手'!B98,"")</f>
      </c>
      <c r="K96" s="33">
        <f>IF('登録選手'!C98&gt;0,'学校情報'!$E$4,"")</f>
      </c>
      <c r="L96" s="33">
        <f>IF('登録選手'!C98&gt;0,'学校情報'!$C$4,"")</f>
      </c>
      <c r="M96" s="33"/>
      <c r="S96">
        <f>IF('登録選手'!C98&gt;0,'登録選手'!C98,"")</f>
      </c>
      <c r="T96">
        <f>IF('登録選手'!D98&gt;0,'登録選手'!D98,"")</f>
      </c>
      <c r="U96">
        <f>IF('登録選手'!E98&gt;0,'登録選手'!E98,"")</f>
      </c>
      <c r="V96">
        <f>IF('登録選手'!F98&gt;0,'登録選手'!F98,"")</f>
      </c>
      <c r="X96">
        <f>IF('登録選手'!G98&gt;0,'登録選手'!G98,"")</f>
      </c>
      <c r="Y96" s="47">
        <f>IF('登録選手'!H98&gt;0,'登録選手'!H98,"")</f>
      </c>
      <c r="Z96">
        <f>IF('登録選手'!H98&gt;0,DATEDIF(Y96,$AR$2,"Y"),"")</f>
      </c>
      <c r="AA96">
        <f>IF('登録選手'!$C98&gt;0,IF('学校情報'!B$8="",'学校情報'!B$9,'学校情報'!B$8),"")</f>
      </c>
      <c r="AB96">
        <f>IF('登録選手'!$C98&gt;0,IF('学校情報'!C$8="",'学校情報'!C$9,'学校情報'!C$8),"")</f>
      </c>
      <c r="AC96">
        <f>IF('登録選手'!$C98&gt;0,IF('学校情報'!D$8="",'学校情報'!D$9,'学校情報'!D$8),"")</f>
      </c>
      <c r="AD96">
        <f>IF('登録選手'!$C98&gt;0,IF('学校情報'!E$8="",'学校情報'!E$9,'学校情報'!E$8),"")</f>
      </c>
      <c r="AE96">
        <f>IF('登録選手'!$C98&gt;0,IF('学校情報'!F$8="",'学校情報'!F$9,'学校情報'!F$8),"")</f>
      </c>
      <c r="AF96">
        <f>IF('登録選手'!$C98&gt;0,IF('学校情報'!G$8="",'学校情報'!G$9,'学校情報'!G$8),"")</f>
      </c>
      <c r="AJ96">
        <f>IF('登録選手'!J98&gt;0,'登録選手'!J98,"")</f>
      </c>
      <c r="AK96">
        <f>IF('登録選手'!K98&gt;0,'登録選手'!K98,"")</f>
      </c>
      <c r="AL96">
        <f>IF('登録選手'!L98&gt;0,'登録選手'!L98,"")</f>
      </c>
    </row>
    <row r="97" spans="1:38" ht="14.25">
      <c r="A97" s="33">
        <v>96</v>
      </c>
      <c r="C97" s="33">
        <f>IF('登録選手'!B99&gt;0,'登録選手'!B99,"")</f>
      </c>
      <c r="K97" s="33">
        <f>IF('登録選手'!C99&gt;0,'学校情報'!$E$4,"")</f>
      </c>
      <c r="L97" s="33">
        <f>IF('登録選手'!C99&gt;0,'学校情報'!$C$4,"")</f>
      </c>
      <c r="M97" s="33"/>
      <c r="S97">
        <f>IF('登録選手'!C99&gt;0,'登録選手'!C99,"")</f>
      </c>
      <c r="T97">
        <f>IF('登録選手'!D99&gt;0,'登録選手'!D99,"")</f>
      </c>
      <c r="U97">
        <f>IF('登録選手'!E99&gt;0,'登録選手'!E99,"")</f>
      </c>
      <c r="V97">
        <f>IF('登録選手'!F99&gt;0,'登録選手'!F99,"")</f>
      </c>
      <c r="X97">
        <f>IF('登録選手'!G99&gt;0,'登録選手'!G99,"")</f>
      </c>
      <c r="Y97" s="47">
        <f>IF('登録選手'!H99&gt;0,'登録選手'!H99,"")</f>
      </c>
      <c r="Z97">
        <f>IF('登録選手'!H99&gt;0,DATEDIF(Y97,$AR$2,"Y"),"")</f>
      </c>
      <c r="AA97">
        <f>IF('登録選手'!$C99&gt;0,IF('学校情報'!B$8="",'学校情報'!B$9,'学校情報'!B$8),"")</f>
      </c>
      <c r="AB97">
        <f>IF('登録選手'!$C99&gt;0,IF('学校情報'!C$8="",'学校情報'!C$9,'学校情報'!C$8),"")</f>
      </c>
      <c r="AC97">
        <f>IF('登録選手'!$C99&gt;0,IF('学校情報'!D$8="",'学校情報'!D$9,'学校情報'!D$8),"")</f>
      </c>
      <c r="AD97">
        <f>IF('登録選手'!$C99&gt;0,IF('学校情報'!E$8="",'学校情報'!E$9,'学校情報'!E$8),"")</f>
      </c>
      <c r="AE97">
        <f>IF('登録選手'!$C99&gt;0,IF('学校情報'!F$8="",'学校情報'!F$9,'学校情報'!F$8),"")</f>
      </c>
      <c r="AF97">
        <f>IF('登録選手'!$C99&gt;0,IF('学校情報'!G$8="",'学校情報'!G$9,'学校情報'!G$8),"")</f>
      </c>
      <c r="AJ97">
        <f>IF('登録選手'!J99&gt;0,'登録選手'!J99,"")</f>
      </c>
      <c r="AK97">
        <f>IF('登録選手'!K99&gt;0,'登録選手'!K99,"")</f>
      </c>
      <c r="AL97">
        <f>IF('登録選手'!L99&gt;0,'登録選手'!L99,"")</f>
      </c>
    </row>
    <row r="98" spans="1:38" ht="14.25">
      <c r="A98" s="33">
        <v>97</v>
      </c>
      <c r="C98" s="33">
        <f>IF('登録選手'!B100&gt;0,'登録選手'!B100,"")</f>
      </c>
      <c r="K98" s="33">
        <f>IF('登録選手'!C100&gt;0,'学校情報'!$E$4,"")</f>
      </c>
      <c r="L98" s="33">
        <f>IF('登録選手'!C100&gt;0,'学校情報'!$C$4,"")</f>
      </c>
      <c r="M98" s="33"/>
      <c r="S98">
        <f>IF('登録選手'!C100&gt;0,'登録選手'!C100,"")</f>
      </c>
      <c r="T98">
        <f>IF('登録選手'!D100&gt;0,'登録選手'!D100,"")</f>
      </c>
      <c r="U98">
        <f>IF('登録選手'!E100&gt;0,'登録選手'!E100,"")</f>
      </c>
      <c r="V98">
        <f>IF('登録選手'!F100&gt;0,'登録選手'!F100,"")</f>
      </c>
      <c r="X98">
        <f>IF('登録選手'!G100&gt;0,'登録選手'!G100,"")</f>
      </c>
      <c r="Y98" s="47">
        <f>IF('登録選手'!H100&gt;0,'登録選手'!H100,"")</f>
      </c>
      <c r="Z98">
        <f>IF('登録選手'!H100&gt;0,DATEDIF(Y98,$AR$2,"Y"),"")</f>
      </c>
      <c r="AA98">
        <f>IF('登録選手'!$C100&gt;0,IF('学校情報'!B$8="",'学校情報'!B$9,'学校情報'!B$8),"")</f>
      </c>
      <c r="AB98">
        <f>IF('登録選手'!$C100&gt;0,IF('学校情報'!C$8="",'学校情報'!C$9,'学校情報'!C$8),"")</f>
      </c>
      <c r="AC98">
        <f>IF('登録選手'!$C100&gt;0,IF('学校情報'!D$8="",'学校情報'!D$9,'学校情報'!D$8),"")</f>
      </c>
      <c r="AD98">
        <f>IF('登録選手'!$C100&gt;0,IF('学校情報'!E$8="",'学校情報'!E$9,'学校情報'!E$8),"")</f>
      </c>
      <c r="AE98">
        <f>IF('登録選手'!$C100&gt;0,IF('学校情報'!F$8="",'学校情報'!F$9,'学校情報'!F$8),"")</f>
      </c>
      <c r="AF98">
        <f>IF('登録選手'!$C100&gt;0,IF('学校情報'!G$8="",'学校情報'!G$9,'学校情報'!G$8),"")</f>
      </c>
      <c r="AJ98">
        <f>IF('登録選手'!J100&gt;0,'登録選手'!J100,"")</f>
      </c>
      <c r="AK98">
        <f>IF('登録選手'!K100&gt;0,'登録選手'!K100,"")</f>
      </c>
      <c r="AL98">
        <f>IF('登録選手'!L100&gt;0,'登録選手'!L100,"")</f>
      </c>
    </row>
    <row r="99" spans="1:38" ht="14.25">
      <c r="A99" s="33">
        <v>98</v>
      </c>
      <c r="C99" s="33">
        <f>IF('登録選手'!B101&gt;0,'登録選手'!B101,"")</f>
      </c>
      <c r="K99" s="33">
        <f>IF('登録選手'!C101&gt;0,'学校情報'!$E$4,"")</f>
      </c>
      <c r="L99" s="33">
        <f>IF('登録選手'!C101&gt;0,'学校情報'!$C$4,"")</f>
      </c>
      <c r="M99" s="33"/>
      <c r="S99">
        <f>IF('登録選手'!C101&gt;0,'登録選手'!C101,"")</f>
      </c>
      <c r="T99">
        <f>IF('登録選手'!D101&gt;0,'登録選手'!D101,"")</f>
      </c>
      <c r="U99">
        <f>IF('登録選手'!E101&gt;0,'登録選手'!E101,"")</f>
      </c>
      <c r="V99">
        <f>IF('登録選手'!F101&gt;0,'登録選手'!F101,"")</f>
      </c>
      <c r="X99">
        <f>IF('登録選手'!G101&gt;0,'登録選手'!G101,"")</f>
      </c>
      <c r="Y99" s="47">
        <f>IF('登録選手'!H101&gt;0,'登録選手'!H101,"")</f>
      </c>
      <c r="Z99">
        <f>IF('登録選手'!H101&gt;0,DATEDIF(Y99,$AR$2,"Y"),"")</f>
      </c>
      <c r="AA99">
        <f>IF('登録選手'!$C101&gt;0,IF('学校情報'!B$8="",'学校情報'!B$9,'学校情報'!B$8),"")</f>
      </c>
      <c r="AB99">
        <f>IF('登録選手'!$C101&gt;0,IF('学校情報'!C$8="",'学校情報'!C$9,'学校情報'!C$8),"")</f>
      </c>
      <c r="AC99">
        <f>IF('登録選手'!$C101&gt;0,IF('学校情報'!D$8="",'学校情報'!D$9,'学校情報'!D$8),"")</f>
      </c>
      <c r="AD99">
        <f>IF('登録選手'!$C101&gt;0,IF('学校情報'!E$8="",'学校情報'!E$9,'学校情報'!E$8),"")</f>
      </c>
      <c r="AE99">
        <f>IF('登録選手'!$C101&gt;0,IF('学校情報'!F$8="",'学校情報'!F$9,'学校情報'!F$8),"")</f>
      </c>
      <c r="AF99">
        <f>IF('登録選手'!$C101&gt;0,IF('学校情報'!G$8="",'学校情報'!G$9,'学校情報'!G$8),"")</f>
      </c>
      <c r="AJ99">
        <f>IF('登録選手'!J101&gt;0,'登録選手'!J101,"")</f>
      </c>
      <c r="AK99">
        <f>IF('登録選手'!K101&gt;0,'登録選手'!K101,"")</f>
      </c>
      <c r="AL99">
        <f>IF('登録選手'!L101&gt;0,'登録選手'!L101,"")</f>
      </c>
    </row>
    <row r="100" spans="1:38" ht="14.25">
      <c r="A100" s="33">
        <v>99</v>
      </c>
      <c r="C100" s="33">
        <f>IF('登録選手'!B102&gt;0,'登録選手'!B102,"")</f>
      </c>
      <c r="K100" s="33">
        <f>IF('登録選手'!C102&gt;0,'学校情報'!$E$4,"")</f>
      </c>
      <c r="L100" s="33">
        <f>IF('登録選手'!C102&gt;0,'学校情報'!$C$4,"")</f>
      </c>
      <c r="M100" s="33"/>
      <c r="S100">
        <f>IF('登録選手'!C102&gt;0,'登録選手'!C102,"")</f>
      </c>
      <c r="T100">
        <f>IF('登録選手'!D102&gt;0,'登録選手'!D102,"")</f>
      </c>
      <c r="U100">
        <f>IF('登録選手'!E102&gt;0,'登録選手'!E102,"")</f>
      </c>
      <c r="V100">
        <f>IF('登録選手'!F102&gt;0,'登録選手'!F102,"")</f>
      </c>
      <c r="X100">
        <f>IF('登録選手'!G102&gt;0,'登録選手'!G102,"")</f>
      </c>
      <c r="Y100" s="47">
        <f>IF('登録選手'!H102&gt;0,'登録選手'!H102,"")</f>
      </c>
      <c r="Z100">
        <f>IF('登録選手'!H102&gt;0,DATEDIF(Y100,$AR$2,"Y"),"")</f>
      </c>
      <c r="AA100">
        <f>IF('登録選手'!$C102&gt;0,IF('学校情報'!B$8="",'学校情報'!B$9,'学校情報'!B$8),"")</f>
      </c>
      <c r="AB100">
        <f>IF('登録選手'!$C102&gt;0,IF('学校情報'!C$8="",'学校情報'!C$9,'学校情報'!C$8),"")</f>
      </c>
      <c r="AC100">
        <f>IF('登録選手'!$C102&gt;0,IF('学校情報'!D$8="",'学校情報'!D$9,'学校情報'!D$8),"")</f>
      </c>
      <c r="AD100">
        <f>IF('登録選手'!$C102&gt;0,IF('学校情報'!E$8="",'学校情報'!E$9,'学校情報'!E$8),"")</f>
      </c>
      <c r="AE100">
        <f>IF('登録選手'!$C102&gt;0,IF('学校情報'!F$8="",'学校情報'!F$9,'学校情報'!F$8),"")</f>
      </c>
      <c r="AF100">
        <f>IF('登録選手'!$C102&gt;0,IF('学校情報'!G$8="",'学校情報'!G$9,'学校情報'!G$8),"")</f>
      </c>
      <c r="AJ100">
        <f>IF('登録選手'!J102&gt;0,'登録選手'!J102,"")</f>
      </c>
      <c r="AK100">
        <f>IF('登録選手'!K102&gt;0,'登録選手'!K102,"")</f>
      </c>
      <c r="AL100">
        <f>IF('登録選手'!L102&gt;0,'登録選手'!L102,"")</f>
      </c>
    </row>
    <row r="101" spans="1:38" ht="14.25">
      <c r="A101" s="33">
        <v>100</v>
      </c>
      <c r="C101" s="33">
        <f>IF('登録選手'!B103&gt;0,'登録選手'!B103,"")</f>
      </c>
      <c r="K101" s="33">
        <f>IF('登録選手'!C103&gt;0,'学校情報'!$E$4,"")</f>
      </c>
      <c r="L101" s="33">
        <f>IF('登録選手'!C103&gt;0,'学校情報'!$C$4,"")</f>
      </c>
      <c r="M101" s="33"/>
      <c r="S101">
        <f>IF('登録選手'!C103&gt;0,'登録選手'!C103,"")</f>
      </c>
      <c r="T101">
        <f>IF('登録選手'!D103&gt;0,'登録選手'!D103,"")</f>
      </c>
      <c r="U101">
        <f>IF('登録選手'!E103&gt;0,'登録選手'!E103,"")</f>
      </c>
      <c r="V101">
        <f>IF('登録選手'!F103&gt;0,'登録選手'!F103,"")</f>
      </c>
      <c r="X101">
        <f>IF('登録選手'!G103&gt;0,'登録選手'!G103,"")</f>
      </c>
      <c r="Y101" s="47">
        <f>IF('登録選手'!H103&gt;0,'登録選手'!H103,"")</f>
      </c>
      <c r="Z101">
        <f>IF('登録選手'!H103&gt;0,DATEDIF(Y101,$AR$2,"Y"),"")</f>
      </c>
      <c r="AA101">
        <f>IF('登録選手'!$C103&gt;0,IF('学校情報'!B$8="",'学校情報'!B$9,'学校情報'!B$8),"")</f>
      </c>
      <c r="AB101">
        <f>IF('登録選手'!$C103&gt;0,IF('学校情報'!C$8="",'学校情報'!C$9,'学校情報'!C$8),"")</f>
      </c>
      <c r="AC101">
        <f>IF('登録選手'!$C103&gt;0,IF('学校情報'!D$8="",'学校情報'!D$9,'学校情報'!D$8),"")</f>
      </c>
      <c r="AD101">
        <f>IF('登録選手'!$C103&gt;0,IF('学校情報'!E$8="",'学校情報'!E$9,'学校情報'!E$8),"")</f>
      </c>
      <c r="AE101">
        <f>IF('登録選手'!$C103&gt;0,IF('学校情報'!F$8="",'学校情報'!F$9,'学校情報'!F$8),"")</f>
      </c>
      <c r="AF101">
        <f>IF('登録選手'!$C103&gt;0,IF('学校情報'!G$8="",'学校情報'!G$9,'学校情報'!G$8),"")</f>
      </c>
      <c r="AJ101">
        <f>IF('登録選手'!J103&gt;0,'登録選手'!J103,"")</f>
      </c>
      <c r="AK101">
        <f>IF('登録選手'!K103&gt;0,'登録選手'!K103,"")</f>
      </c>
      <c r="AL101">
        <f>IF('登録選手'!L103&gt;0,'登録選手'!L103,"")</f>
      </c>
    </row>
    <row r="102" spans="12:25" ht="14.25">
      <c r="L102" s="33"/>
      <c r="M102" s="33"/>
      <c r="Y102" s="47"/>
    </row>
    <row r="103" spans="12:25" ht="14.25">
      <c r="L103" s="33"/>
      <c r="M103" s="33"/>
      <c r="Y103" s="47"/>
    </row>
  </sheetData>
  <sheetProtection password="CC06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3.421875" style="100" bestFit="1" customWidth="1"/>
    <col min="2" max="2" width="20.00390625" style="100" customWidth="1"/>
    <col min="3" max="3" width="26.28125" style="100" customWidth="1"/>
    <col min="4" max="4" width="27.8515625" style="100" customWidth="1"/>
    <col min="5" max="5" width="25.8515625" style="100" customWidth="1"/>
    <col min="6" max="6" width="25.7109375" style="100" customWidth="1"/>
    <col min="7" max="7" width="22.421875" style="100" customWidth="1"/>
    <col min="8" max="8" width="5.00390625" style="100" customWidth="1"/>
    <col min="9" max="9" width="9.421875" style="100" bestFit="1" customWidth="1"/>
    <col min="10" max="10" width="8.57421875" style="97" bestFit="1" customWidth="1"/>
    <col min="11" max="11" width="3.421875" style="100" customWidth="1"/>
    <col min="12" max="12" width="9.00390625" style="100" bestFit="1" customWidth="1"/>
    <col min="13" max="13" width="27.28125" style="100" bestFit="1" customWidth="1"/>
    <col min="14" max="14" width="6.421875" style="119" bestFit="1" customWidth="1"/>
    <col min="15" max="15" width="9.421875" style="100" bestFit="1" customWidth="1"/>
    <col min="16" max="17" width="7.140625" style="100" bestFit="1" customWidth="1"/>
    <col min="18" max="18" width="9.00390625" style="100" bestFit="1" customWidth="1"/>
    <col min="19" max="19" width="6.421875" style="100" bestFit="1" customWidth="1"/>
    <col min="20" max="20" width="13.8515625" style="100" bestFit="1" customWidth="1"/>
    <col min="21" max="21" width="4.140625" style="111" customWidth="1"/>
    <col min="22" max="22" width="4.57421875" style="100" bestFit="1" customWidth="1"/>
    <col min="23" max="23" width="27.28125" style="100" bestFit="1" customWidth="1"/>
    <col min="24" max="16384" width="9.00390625" style="100" customWidth="1"/>
  </cols>
  <sheetData>
    <row r="1" spans="1:23" s="97" customFormat="1" ht="13.5">
      <c r="A1" s="95"/>
      <c r="B1" s="96" t="s">
        <v>127</v>
      </c>
      <c r="C1" s="96" t="s">
        <v>124</v>
      </c>
      <c r="D1" s="96" t="s">
        <v>125</v>
      </c>
      <c r="E1" s="96" t="s">
        <v>126</v>
      </c>
      <c r="F1" s="96" t="s">
        <v>103</v>
      </c>
      <c r="G1" s="96" t="s">
        <v>104</v>
      </c>
      <c r="I1" s="98" t="s">
        <v>129</v>
      </c>
      <c r="J1" s="99" t="s">
        <v>130</v>
      </c>
      <c r="K1" s="100"/>
      <c r="L1" s="101" t="s">
        <v>106</v>
      </c>
      <c r="M1" s="102" t="str">
        <f aca="true" t="shared" si="0" ref="M1:M36">IF(C2&lt;&gt;"",C2,"")</f>
        <v>芦屋学園高等学校</v>
      </c>
      <c r="N1" s="103">
        <v>10022</v>
      </c>
      <c r="O1" s="104" t="s">
        <v>256</v>
      </c>
      <c r="P1" s="104" t="s">
        <v>263</v>
      </c>
      <c r="Q1" s="104" t="s">
        <v>258</v>
      </c>
      <c r="R1" s="104" t="s">
        <v>259</v>
      </c>
      <c r="S1" s="104" t="s">
        <v>260</v>
      </c>
      <c r="T1" s="104" t="s">
        <v>261</v>
      </c>
      <c r="V1" s="105">
        <v>132</v>
      </c>
      <c r="W1" s="106" t="s">
        <v>722</v>
      </c>
    </row>
    <row r="2" spans="1:23" ht="13.5">
      <c r="A2" s="95">
        <v>1</v>
      </c>
      <c r="B2" s="107" t="s">
        <v>172</v>
      </c>
      <c r="C2" s="108" t="s">
        <v>135</v>
      </c>
      <c r="D2" s="108" t="s">
        <v>134</v>
      </c>
      <c r="E2" s="108" t="s">
        <v>176</v>
      </c>
      <c r="F2" s="108" t="s">
        <v>141</v>
      </c>
      <c r="G2" s="108" t="s">
        <v>182</v>
      </c>
      <c r="I2" s="109" t="s">
        <v>128</v>
      </c>
      <c r="J2" s="110">
        <v>19</v>
      </c>
      <c r="L2" s="101"/>
      <c r="M2" s="102" t="str">
        <f t="shared" si="0"/>
        <v>兵庫県立芦屋国際中等教育学校</v>
      </c>
      <c r="N2" s="103">
        <v>10023</v>
      </c>
      <c r="O2" s="101" t="s">
        <v>262</v>
      </c>
      <c r="P2" s="101" t="s">
        <v>263</v>
      </c>
      <c r="Q2" s="101" t="s">
        <v>257</v>
      </c>
      <c r="R2" s="101" t="s">
        <v>264</v>
      </c>
      <c r="S2" s="101" t="s">
        <v>265</v>
      </c>
      <c r="T2" s="101" t="s">
        <v>266</v>
      </c>
      <c r="V2" s="105">
        <v>135</v>
      </c>
      <c r="W2" s="106" t="s">
        <v>723</v>
      </c>
    </row>
    <row r="3" spans="1:23" ht="13.5">
      <c r="A3" s="101">
        <v>2</v>
      </c>
      <c r="B3" s="107"/>
      <c r="C3" s="112" t="s">
        <v>136</v>
      </c>
      <c r="D3" s="108" t="s">
        <v>138</v>
      </c>
      <c r="E3" s="108" t="s">
        <v>177</v>
      </c>
      <c r="F3" s="108" t="s">
        <v>164</v>
      </c>
      <c r="G3" s="108" t="s">
        <v>190</v>
      </c>
      <c r="I3" s="109" t="s">
        <v>106</v>
      </c>
      <c r="J3" s="110">
        <v>11</v>
      </c>
      <c r="L3" s="101"/>
      <c r="M3" s="102" t="str">
        <f t="shared" si="0"/>
        <v>伊丹市立伊丹高等学校</v>
      </c>
      <c r="N3" s="103">
        <v>10029</v>
      </c>
      <c r="O3" s="101" t="s">
        <v>267</v>
      </c>
      <c r="P3" s="101" t="s">
        <v>263</v>
      </c>
      <c r="Q3" s="101" t="s">
        <v>268</v>
      </c>
      <c r="R3" s="101" t="s">
        <v>269</v>
      </c>
      <c r="S3" s="101" t="s">
        <v>270</v>
      </c>
      <c r="T3" s="101" t="s">
        <v>271</v>
      </c>
      <c r="V3" s="105">
        <v>108</v>
      </c>
      <c r="W3" s="106" t="s">
        <v>724</v>
      </c>
    </row>
    <row r="4" spans="1:23" ht="13.5">
      <c r="A4" s="101">
        <v>3</v>
      </c>
      <c r="B4" s="107"/>
      <c r="C4" s="108" t="s">
        <v>137</v>
      </c>
      <c r="D4" s="108" t="s">
        <v>140</v>
      </c>
      <c r="E4" s="108" t="s">
        <v>178</v>
      </c>
      <c r="F4" s="108" t="s">
        <v>167</v>
      </c>
      <c r="G4" s="108" t="s">
        <v>201</v>
      </c>
      <c r="I4" s="109" t="s">
        <v>101</v>
      </c>
      <c r="J4" s="110">
        <v>12</v>
      </c>
      <c r="L4" s="101"/>
      <c r="M4" s="102" t="str">
        <f t="shared" si="0"/>
        <v>園田学園高等学校</v>
      </c>
      <c r="N4" s="103">
        <v>10037</v>
      </c>
      <c r="O4" s="101" t="s">
        <v>272</v>
      </c>
      <c r="P4" s="101" t="s">
        <v>263</v>
      </c>
      <c r="Q4" s="101" t="s">
        <v>273</v>
      </c>
      <c r="R4" s="101" t="s">
        <v>274</v>
      </c>
      <c r="S4" s="101" t="s">
        <v>275</v>
      </c>
      <c r="T4" s="101" t="s">
        <v>276</v>
      </c>
      <c r="V4" s="105">
        <v>115</v>
      </c>
      <c r="W4" s="106" t="s">
        <v>726</v>
      </c>
    </row>
    <row r="5" spans="1:23" ht="13.5">
      <c r="A5" s="101">
        <v>4</v>
      </c>
      <c r="B5" s="107"/>
      <c r="C5" s="108" t="s">
        <v>139</v>
      </c>
      <c r="D5" s="108" t="s">
        <v>143</v>
      </c>
      <c r="E5" s="108" t="s">
        <v>179</v>
      </c>
      <c r="F5" s="108" t="s">
        <v>168</v>
      </c>
      <c r="G5" s="108" t="s">
        <v>211</v>
      </c>
      <c r="I5" s="109" t="s">
        <v>102</v>
      </c>
      <c r="J5" s="110">
        <v>13</v>
      </c>
      <c r="L5" s="101"/>
      <c r="M5" s="102" t="str">
        <f t="shared" si="0"/>
        <v>甲南高等学校</v>
      </c>
      <c r="N5" s="103">
        <v>10061</v>
      </c>
      <c r="O5" s="101" t="s">
        <v>277</v>
      </c>
      <c r="P5" s="101" t="s">
        <v>263</v>
      </c>
      <c r="Q5" s="101" t="s">
        <v>257</v>
      </c>
      <c r="R5" s="101" t="s">
        <v>278</v>
      </c>
      <c r="S5" s="101" t="s">
        <v>279</v>
      </c>
      <c r="T5" s="101" t="s">
        <v>280</v>
      </c>
      <c r="V5" s="105">
        <v>131</v>
      </c>
      <c r="W5" s="106" t="s">
        <v>729</v>
      </c>
    </row>
    <row r="6" spans="1:23" ht="13.5">
      <c r="A6" s="101">
        <v>5</v>
      </c>
      <c r="B6" s="107"/>
      <c r="C6" s="108" t="s">
        <v>142</v>
      </c>
      <c r="D6" s="108" t="s">
        <v>144</v>
      </c>
      <c r="E6" s="108" t="s">
        <v>180</v>
      </c>
      <c r="F6" s="108" t="s">
        <v>169</v>
      </c>
      <c r="G6" s="108" t="s">
        <v>222</v>
      </c>
      <c r="I6" s="109" t="s">
        <v>103</v>
      </c>
      <c r="J6" s="110">
        <v>14</v>
      </c>
      <c r="L6" s="101"/>
      <c r="M6" s="102" t="str">
        <f t="shared" si="0"/>
        <v>神戸女学院</v>
      </c>
      <c r="N6" s="103">
        <v>10126</v>
      </c>
      <c r="O6" s="101" t="s">
        <v>846</v>
      </c>
      <c r="P6" s="101" t="s">
        <v>263</v>
      </c>
      <c r="Q6" s="101" t="s">
        <v>282</v>
      </c>
      <c r="R6" s="101" t="s">
        <v>847</v>
      </c>
      <c r="S6" s="101" t="s">
        <v>848</v>
      </c>
      <c r="T6" s="101" t="s">
        <v>849</v>
      </c>
      <c r="V6" s="105">
        <v>124</v>
      </c>
      <c r="W6" s="106" t="s">
        <v>152</v>
      </c>
    </row>
    <row r="7" spans="1:23" ht="13.5">
      <c r="A7" s="101">
        <v>6</v>
      </c>
      <c r="B7" s="107"/>
      <c r="C7" s="108" t="s">
        <v>152</v>
      </c>
      <c r="D7" s="112" t="s">
        <v>255</v>
      </c>
      <c r="E7" s="108" t="s">
        <v>183</v>
      </c>
      <c r="F7" s="108" t="s">
        <v>903</v>
      </c>
      <c r="G7" s="108" t="s">
        <v>225</v>
      </c>
      <c r="I7" s="113" t="s">
        <v>104</v>
      </c>
      <c r="J7" s="114">
        <v>15</v>
      </c>
      <c r="L7" s="101"/>
      <c r="M7" s="102" t="str">
        <f t="shared" si="0"/>
        <v>仁川学院</v>
      </c>
      <c r="N7" s="103">
        <v>10140</v>
      </c>
      <c r="O7" s="101" t="s">
        <v>281</v>
      </c>
      <c r="P7" s="101" t="s">
        <v>263</v>
      </c>
      <c r="Q7" s="101" t="s">
        <v>282</v>
      </c>
      <c r="R7" s="101" t="s">
        <v>283</v>
      </c>
      <c r="S7" s="101" t="s">
        <v>284</v>
      </c>
      <c r="T7" s="101" t="s">
        <v>285</v>
      </c>
      <c r="V7" s="105">
        <v>125</v>
      </c>
      <c r="W7" s="106" t="s">
        <v>158</v>
      </c>
    </row>
    <row r="8" spans="1:23" ht="13.5">
      <c r="A8" s="101">
        <v>7</v>
      </c>
      <c r="B8" s="107"/>
      <c r="C8" s="108" t="s">
        <v>158</v>
      </c>
      <c r="D8" s="108" t="s">
        <v>145</v>
      </c>
      <c r="E8" s="108" t="s">
        <v>184</v>
      </c>
      <c r="F8" s="108" t="s">
        <v>186</v>
      </c>
      <c r="G8" s="108" t="s">
        <v>241</v>
      </c>
      <c r="L8" s="101"/>
      <c r="M8" s="102" t="str">
        <f t="shared" si="0"/>
        <v>西宮市立西宮高等学校</v>
      </c>
      <c r="N8" s="103">
        <v>10149</v>
      </c>
      <c r="O8" s="101" t="s">
        <v>286</v>
      </c>
      <c r="P8" s="101" t="s">
        <v>263</v>
      </c>
      <c r="Q8" s="101" t="s">
        <v>282</v>
      </c>
      <c r="R8" s="101" t="s">
        <v>287</v>
      </c>
      <c r="S8" s="101" t="s">
        <v>288</v>
      </c>
      <c r="T8" s="101" t="s">
        <v>289</v>
      </c>
      <c r="V8" s="105">
        <v>121</v>
      </c>
      <c r="W8" s="106" t="s">
        <v>745</v>
      </c>
    </row>
    <row r="9" spans="1:23" ht="13.5">
      <c r="A9" s="101">
        <v>8</v>
      </c>
      <c r="B9" s="107"/>
      <c r="C9" s="108" t="s">
        <v>160</v>
      </c>
      <c r="D9" s="108" t="s">
        <v>146</v>
      </c>
      <c r="E9" s="108" t="s">
        <v>187</v>
      </c>
      <c r="F9" s="108" t="s">
        <v>188</v>
      </c>
      <c r="G9" s="112" t="s">
        <v>242</v>
      </c>
      <c r="L9" s="101"/>
      <c r="M9" s="102" t="str">
        <f t="shared" si="0"/>
        <v>西宮市立西宮東高等学校</v>
      </c>
      <c r="N9" s="103">
        <v>10150</v>
      </c>
      <c r="O9" s="101" t="s">
        <v>290</v>
      </c>
      <c r="P9" s="101" t="s">
        <v>263</v>
      </c>
      <c r="Q9" s="101" t="s">
        <v>282</v>
      </c>
      <c r="R9" s="101" t="s">
        <v>291</v>
      </c>
      <c r="S9" s="101" t="s">
        <v>292</v>
      </c>
      <c r="T9" s="101" t="s">
        <v>293</v>
      </c>
      <c r="V9" s="105">
        <v>122</v>
      </c>
      <c r="W9" s="106" t="s">
        <v>746</v>
      </c>
    </row>
    <row r="10" spans="1:23" ht="13.5">
      <c r="A10" s="101">
        <v>9</v>
      </c>
      <c r="B10" s="107"/>
      <c r="C10" s="108" t="s">
        <v>161</v>
      </c>
      <c r="D10" s="108" t="s">
        <v>147</v>
      </c>
      <c r="E10" s="112" t="s">
        <v>189</v>
      </c>
      <c r="F10" s="108" t="s">
        <v>193</v>
      </c>
      <c r="G10" s="112" t="s">
        <v>254</v>
      </c>
      <c r="L10" s="101"/>
      <c r="M10" s="102" t="str">
        <f t="shared" si="0"/>
        <v>尼崎市立尼崎高等学校</v>
      </c>
      <c r="N10" s="103">
        <v>10176</v>
      </c>
      <c r="O10" s="101" t="s">
        <v>294</v>
      </c>
      <c r="P10" s="101" t="s">
        <v>263</v>
      </c>
      <c r="Q10" s="101" t="s">
        <v>295</v>
      </c>
      <c r="R10" s="101" t="s">
        <v>296</v>
      </c>
      <c r="S10" s="101" t="s">
        <v>297</v>
      </c>
      <c r="T10" s="101" t="s">
        <v>298</v>
      </c>
      <c r="V10" s="105">
        <v>114</v>
      </c>
      <c r="W10" s="106" t="s">
        <v>751</v>
      </c>
    </row>
    <row r="11" spans="1:23" ht="13.5">
      <c r="A11" s="101">
        <v>10</v>
      </c>
      <c r="B11" s="107"/>
      <c r="C11" s="108" t="s">
        <v>166</v>
      </c>
      <c r="D11" s="108" t="s">
        <v>148</v>
      </c>
      <c r="E11" s="108" t="s">
        <v>191</v>
      </c>
      <c r="F11" s="108" t="s">
        <v>194</v>
      </c>
      <c r="G11" s="108" t="s">
        <v>115</v>
      </c>
      <c r="L11" s="101"/>
      <c r="M11" s="102" t="str">
        <f t="shared" si="0"/>
        <v>百合学院高等学校</v>
      </c>
      <c r="N11" s="103">
        <v>10193</v>
      </c>
      <c r="O11" s="101" t="s">
        <v>299</v>
      </c>
      <c r="P11" s="101" t="s">
        <v>263</v>
      </c>
      <c r="Q11" s="101" t="s">
        <v>295</v>
      </c>
      <c r="R11" s="101" t="s">
        <v>300</v>
      </c>
      <c r="S11" s="101" t="s">
        <v>301</v>
      </c>
      <c r="T11" s="101" t="s">
        <v>302</v>
      </c>
      <c r="V11" s="105">
        <v>116</v>
      </c>
      <c r="W11" s="106" t="s">
        <v>755</v>
      </c>
    </row>
    <row r="12" spans="1:23" ht="13.5">
      <c r="A12" s="101">
        <v>11</v>
      </c>
      <c r="B12" s="107"/>
      <c r="C12" s="108" t="s">
        <v>170</v>
      </c>
      <c r="D12" s="108" t="s">
        <v>149</v>
      </c>
      <c r="E12" s="108" t="s">
        <v>192</v>
      </c>
      <c r="F12" s="108" t="s">
        <v>208</v>
      </c>
      <c r="G12" s="101"/>
      <c r="L12" s="101"/>
      <c r="M12" s="102" t="str">
        <f t="shared" si="0"/>
        <v>武庫川女子大学附属高等学校</v>
      </c>
      <c r="N12" s="103">
        <v>10199</v>
      </c>
      <c r="O12" s="101" t="s">
        <v>303</v>
      </c>
      <c r="P12" s="101" t="s">
        <v>263</v>
      </c>
      <c r="Q12" s="101" t="s">
        <v>282</v>
      </c>
      <c r="R12" s="101" t="s">
        <v>304</v>
      </c>
      <c r="S12" s="101" t="s">
        <v>305</v>
      </c>
      <c r="T12" s="101" t="s">
        <v>306</v>
      </c>
      <c r="V12" s="105">
        <v>123</v>
      </c>
      <c r="W12" s="106" t="s">
        <v>756</v>
      </c>
    </row>
    <row r="13" spans="1:23" ht="13.5">
      <c r="A13" s="101">
        <v>12</v>
      </c>
      <c r="B13" s="107"/>
      <c r="C13" s="108" t="s">
        <v>171</v>
      </c>
      <c r="D13" s="108" t="s">
        <v>150</v>
      </c>
      <c r="E13" s="108" t="s">
        <v>215</v>
      </c>
      <c r="F13" s="108" t="s">
        <v>209</v>
      </c>
      <c r="G13" s="101"/>
      <c r="L13" s="101"/>
      <c r="M13" s="102" t="str">
        <f t="shared" si="0"/>
        <v>兵庫県立伊丹高等学校</v>
      </c>
      <c r="N13" s="103">
        <v>10207</v>
      </c>
      <c r="O13" s="101" t="s">
        <v>307</v>
      </c>
      <c r="P13" s="101" t="s">
        <v>263</v>
      </c>
      <c r="Q13" s="101" t="s">
        <v>268</v>
      </c>
      <c r="R13" s="101" t="s">
        <v>308</v>
      </c>
      <c r="S13" s="101" t="s">
        <v>309</v>
      </c>
      <c r="T13" s="101" t="s">
        <v>310</v>
      </c>
      <c r="V13" s="105">
        <v>105</v>
      </c>
      <c r="W13" s="106" t="s">
        <v>758</v>
      </c>
    </row>
    <row r="14" spans="1:23" ht="13.5">
      <c r="A14" s="101">
        <v>13</v>
      </c>
      <c r="B14" s="107"/>
      <c r="C14" s="108" t="s">
        <v>173</v>
      </c>
      <c r="D14" s="108" t="s">
        <v>151</v>
      </c>
      <c r="E14" s="108" t="s">
        <v>216</v>
      </c>
      <c r="F14" s="108" t="s">
        <v>210</v>
      </c>
      <c r="G14" s="101"/>
      <c r="L14" s="101"/>
      <c r="M14" s="102" t="str">
        <f t="shared" si="0"/>
        <v>兵庫県立伊丹西高等学校</v>
      </c>
      <c r="N14" s="103">
        <v>10208</v>
      </c>
      <c r="O14" s="101" t="s">
        <v>311</v>
      </c>
      <c r="P14" s="101" t="s">
        <v>263</v>
      </c>
      <c r="Q14" s="101" t="s">
        <v>268</v>
      </c>
      <c r="R14" s="101" t="s">
        <v>312</v>
      </c>
      <c r="S14" s="101" t="s">
        <v>313</v>
      </c>
      <c r="T14" s="101" t="s">
        <v>314</v>
      </c>
      <c r="V14" s="105">
        <v>106</v>
      </c>
      <c r="W14" s="106" t="s">
        <v>759</v>
      </c>
    </row>
    <row r="15" spans="1:23" ht="13.5">
      <c r="A15" s="101">
        <v>14</v>
      </c>
      <c r="B15" s="107"/>
      <c r="C15" s="108" t="s">
        <v>174</v>
      </c>
      <c r="D15" s="108" t="s">
        <v>153</v>
      </c>
      <c r="E15" s="108" t="s">
        <v>223</v>
      </c>
      <c r="F15" s="108" t="s">
        <v>226</v>
      </c>
      <c r="G15" s="101"/>
      <c r="L15" s="101"/>
      <c r="M15" s="102" t="str">
        <f t="shared" si="0"/>
        <v>兵庫県立伊丹北高等学校</v>
      </c>
      <c r="N15" s="103">
        <v>10209</v>
      </c>
      <c r="O15" s="101" t="s">
        <v>315</v>
      </c>
      <c r="P15" s="101" t="s">
        <v>263</v>
      </c>
      <c r="Q15" s="101" t="s">
        <v>268</v>
      </c>
      <c r="R15" s="101" t="s">
        <v>316</v>
      </c>
      <c r="S15" s="101" t="s">
        <v>317</v>
      </c>
      <c r="T15" s="101" t="s">
        <v>318</v>
      </c>
      <c r="V15" s="105">
        <v>107</v>
      </c>
      <c r="W15" s="106" t="s">
        <v>760</v>
      </c>
    </row>
    <row r="16" spans="1:23" ht="13.5">
      <c r="A16" s="101">
        <v>15</v>
      </c>
      <c r="B16" s="107"/>
      <c r="C16" s="108" t="s">
        <v>175</v>
      </c>
      <c r="D16" s="108" t="s">
        <v>154</v>
      </c>
      <c r="E16" s="108" t="s">
        <v>224</v>
      </c>
      <c r="F16" s="108" t="s">
        <v>227</v>
      </c>
      <c r="G16" s="101"/>
      <c r="L16" s="101"/>
      <c r="M16" s="102" t="str">
        <f t="shared" si="0"/>
        <v>兵庫県立国際高等学校</v>
      </c>
      <c r="N16" s="103">
        <v>10219</v>
      </c>
      <c r="O16" s="101" t="s">
        <v>262</v>
      </c>
      <c r="P16" s="101" t="s">
        <v>263</v>
      </c>
      <c r="Q16" s="101" t="s">
        <v>257</v>
      </c>
      <c r="R16" s="101" t="s">
        <v>264</v>
      </c>
      <c r="S16" s="101" t="s">
        <v>265</v>
      </c>
      <c r="T16" s="101" t="s">
        <v>319</v>
      </c>
      <c r="V16" s="105">
        <v>130</v>
      </c>
      <c r="W16" s="106" t="s">
        <v>770</v>
      </c>
    </row>
    <row r="17" spans="1:23" ht="13.5">
      <c r="A17" s="101">
        <v>16</v>
      </c>
      <c r="B17" s="107"/>
      <c r="C17" s="108" t="s">
        <v>185</v>
      </c>
      <c r="D17" s="108" t="s">
        <v>155</v>
      </c>
      <c r="E17" s="108" t="s">
        <v>244</v>
      </c>
      <c r="F17" s="108" t="s">
        <v>228</v>
      </c>
      <c r="G17" s="101"/>
      <c r="L17" s="101"/>
      <c r="M17" s="102" t="str">
        <f t="shared" si="0"/>
        <v>兵庫県立西宮甲山高等学校</v>
      </c>
      <c r="N17" s="103">
        <v>10236</v>
      </c>
      <c r="O17" s="101" t="s">
        <v>320</v>
      </c>
      <c r="P17" s="101" t="s">
        <v>263</v>
      </c>
      <c r="Q17" s="101" t="s">
        <v>282</v>
      </c>
      <c r="R17" s="101" t="s">
        <v>321</v>
      </c>
      <c r="S17" s="101" t="s">
        <v>322</v>
      </c>
      <c r="T17" s="101" t="s">
        <v>323</v>
      </c>
      <c r="V17" s="105">
        <v>119</v>
      </c>
      <c r="W17" s="106" t="s">
        <v>786</v>
      </c>
    </row>
    <row r="18" spans="1:23" ht="13.5">
      <c r="A18" s="101">
        <v>17</v>
      </c>
      <c r="B18" s="107"/>
      <c r="C18" s="108" t="s">
        <v>202</v>
      </c>
      <c r="D18" s="108" t="s">
        <v>156</v>
      </c>
      <c r="E18" s="108" t="s">
        <v>245</v>
      </c>
      <c r="F18" s="108" t="s">
        <v>229</v>
      </c>
      <c r="G18" s="101"/>
      <c r="L18" s="101"/>
      <c r="M18" s="102" t="str">
        <f t="shared" si="0"/>
        <v>兵庫県立西宮高等学校</v>
      </c>
      <c r="N18" s="103">
        <v>10237</v>
      </c>
      <c r="O18" s="101" t="s">
        <v>324</v>
      </c>
      <c r="P18" s="101" t="s">
        <v>263</v>
      </c>
      <c r="Q18" s="101" t="s">
        <v>282</v>
      </c>
      <c r="R18" s="101" t="s">
        <v>325</v>
      </c>
      <c r="S18" s="101" t="s">
        <v>326</v>
      </c>
      <c r="T18" s="101" t="s">
        <v>327</v>
      </c>
      <c r="V18" s="105">
        <v>117</v>
      </c>
      <c r="W18" s="106" t="s">
        <v>787</v>
      </c>
    </row>
    <row r="19" spans="1:23" ht="13.5">
      <c r="A19" s="101">
        <v>18</v>
      </c>
      <c r="B19" s="107"/>
      <c r="C19" s="108" t="s">
        <v>203</v>
      </c>
      <c r="D19" s="108" t="s">
        <v>157</v>
      </c>
      <c r="E19" s="108" t="s">
        <v>251</v>
      </c>
      <c r="F19" s="108" t="s">
        <v>230</v>
      </c>
      <c r="G19" s="101"/>
      <c r="L19" s="101"/>
      <c r="M19" s="102" t="str">
        <f t="shared" si="0"/>
        <v>兵庫県立西宮北高等学校</v>
      </c>
      <c r="N19" s="103">
        <v>10238</v>
      </c>
      <c r="O19" s="101" t="s">
        <v>328</v>
      </c>
      <c r="P19" s="101" t="s">
        <v>263</v>
      </c>
      <c r="Q19" s="101" t="s">
        <v>282</v>
      </c>
      <c r="R19" s="101" t="s">
        <v>329</v>
      </c>
      <c r="S19" s="101" t="s">
        <v>330</v>
      </c>
      <c r="T19" s="101" t="s">
        <v>331</v>
      </c>
      <c r="V19" s="105">
        <v>118</v>
      </c>
      <c r="W19" s="106" t="s">
        <v>788</v>
      </c>
    </row>
    <row r="20" spans="1:23" ht="13.5">
      <c r="A20" s="101">
        <v>19</v>
      </c>
      <c r="B20" s="107"/>
      <c r="C20" s="108" t="s">
        <v>204</v>
      </c>
      <c r="D20" s="108" t="s">
        <v>159</v>
      </c>
      <c r="E20" s="101"/>
      <c r="F20" s="108" t="s">
        <v>231</v>
      </c>
      <c r="G20" s="101"/>
      <c r="L20" s="101"/>
      <c r="M20" s="102" t="str">
        <f t="shared" si="0"/>
        <v>兵庫県立川西北陵高等学校</v>
      </c>
      <c r="N20" s="103">
        <v>10239</v>
      </c>
      <c r="O20" s="101" t="s">
        <v>332</v>
      </c>
      <c r="P20" s="101" t="s">
        <v>263</v>
      </c>
      <c r="Q20" s="101" t="s">
        <v>333</v>
      </c>
      <c r="R20" s="101" t="s">
        <v>334</v>
      </c>
      <c r="S20" s="101" t="s">
        <v>335</v>
      </c>
      <c r="T20" s="101" t="s">
        <v>336</v>
      </c>
      <c r="V20" s="105">
        <v>102</v>
      </c>
      <c r="W20" s="106" t="s">
        <v>789</v>
      </c>
    </row>
    <row r="21" spans="1:23" ht="13.5">
      <c r="A21" s="101">
        <v>20</v>
      </c>
      <c r="B21" s="107"/>
      <c r="C21" s="108" t="s">
        <v>205</v>
      </c>
      <c r="D21" s="108" t="s">
        <v>162</v>
      </c>
      <c r="E21" s="101"/>
      <c r="F21" s="108" t="s">
        <v>232</v>
      </c>
      <c r="G21" s="101"/>
      <c r="L21" s="101"/>
      <c r="M21" s="102" t="str">
        <f t="shared" si="0"/>
        <v>兵庫県立川西明峰高等学校</v>
      </c>
      <c r="N21" s="103">
        <v>10240</v>
      </c>
      <c r="O21" s="101" t="s">
        <v>337</v>
      </c>
      <c r="P21" s="101" t="s">
        <v>263</v>
      </c>
      <c r="Q21" s="101" t="s">
        <v>333</v>
      </c>
      <c r="R21" s="101" t="s">
        <v>338</v>
      </c>
      <c r="S21" s="101" t="s">
        <v>339</v>
      </c>
      <c r="T21" s="101" t="s">
        <v>340</v>
      </c>
      <c r="V21" s="105">
        <v>103</v>
      </c>
      <c r="W21" s="106" t="s">
        <v>790</v>
      </c>
    </row>
    <row r="22" spans="1:23" ht="13.5">
      <c r="A22" s="101">
        <v>21</v>
      </c>
      <c r="B22" s="107"/>
      <c r="C22" s="108" t="s">
        <v>206</v>
      </c>
      <c r="D22" s="108" t="s">
        <v>163</v>
      </c>
      <c r="E22" s="101"/>
      <c r="F22" s="108" t="s">
        <v>235</v>
      </c>
      <c r="G22" s="101"/>
      <c r="L22" s="101"/>
      <c r="M22" s="102" t="str">
        <f t="shared" si="0"/>
        <v>兵庫県立川西緑台高等学校</v>
      </c>
      <c r="N22" s="103">
        <v>10241</v>
      </c>
      <c r="O22" s="101" t="s">
        <v>341</v>
      </c>
      <c r="P22" s="101" t="s">
        <v>263</v>
      </c>
      <c r="Q22" s="101" t="s">
        <v>333</v>
      </c>
      <c r="R22" s="101" t="s">
        <v>342</v>
      </c>
      <c r="S22" s="101" t="s">
        <v>343</v>
      </c>
      <c r="T22" s="101" t="s">
        <v>344</v>
      </c>
      <c r="V22" s="105">
        <v>101</v>
      </c>
      <c r="W22" s="106" t="s">
        <v>791</v>
      </c>
    </row>
    <row r="23" spans="1:23" ht="13.5">
      <c r="A23" s="101">
        <v>22</v>
      </c>
      <c r="B23" s="107"/>
      <c r="C23" s="108" t="s">
        <v>207</v>
      </c>
      <c r="D23" s="108" t="s">
        <v>165</v>
      </c>
      <c r="E23" s="101"/>
      <c r="F23" s="108" t="s">
        <v>247</v>
      </c>
      <c r="G23" s="101"/>
      <c r="L23" s="101"/>
      <c r="M23" s="102" t="str">
        <f t="shared" si="0"/>
        <v>兵庫県立猪名川高等学校</v>
      </c>
      <c r="N23" s="103">
        <v>10248</v>
      </c>
      <c r="O23" s="101" t="s">
        <v>345</v>
      </c>
      <c r="P23" s="101" t="s">
        <v>263</v>
      </c>
      <c r="Q23" s="101" t="s">
        <v>346</v>
      </c>
      <c r="R23" s="101" t="s">
        <v>347</v>
      </c>
      <c r="S23" s="101" t="s">
        <v>348</v>
      </c>
      <c r="T23" s="101" t="s">
        <v>349</v>
      </c>
      <c r="V23" s="105">
        <v>104</v>
      </c>
      <c r="W23" s="106" t="s">
        <v>796</v>
      </c>
    </row>
    <row r="24" spans="1:23" ht="13.5">
      <c r="A24" s="101">
        <v>23</v>
      </c>
      <c r="B24" s="107"/>
      <c r="C24" s="108" t="s">
        <v>212</v>
      </c>
      <c r="D24" s="108" t="s">
        <v>181</v>
      </c>
      <c r="E24" s="101"/>
      <c r="F24" s="108" t="s">
        <v>249</v>
      </c>
      <c r="G24" s="101"/>
      <c r="L24" s="101"/>
      <c r="M24" s="102" t="str">
        <f t="shared" si="0"/>
        <v>兵庫県立尼崎稲園高等学校</v>
      </c>
      <c r="N24" s="103">
        <v>10253</v>
      </c>
      <c r="O24" s="101" t="s">
        <v>350</v>
      </c>
      <c r="P24" s="101" t="s">
        <v>263</v>
      </c>
      <c r="Q24" s="101" t="s">
        <v>295</v>
      </c>
      <c r="R24" s="101" t="s">
        <v>351</v>
      </c>
      <c r="S24" s="101" t="s">
        <v>352</v>
      </c>
      <c r="T24" s="101" t="s">
        <v>353</v>
      </c>
      <c r="V24" s="105">
        <v>111</v>
      </c>
      <c r="W24" s="106" t="s">
        <v>801</v>
      </c>
    </row>
    <row r="25" spans="1:23" ht="13.5">
      <c r="A25" s="101">
        <v>24</v>
      </c>
      <c r="B25" s="107"/>
      <c r="C25" s="108" t="s">
        <v>217</v>
      </c>
      <c r="D25" s="108" t="s">
        <v>195</v>
      </c>
      <c r="E25" s="101"/>
      <c r="F25" s="112" t="s">
        <v>253</v>
      </c>
      <c r="G25" s="101"/>
      <c r="L25" s="101"/>
      <c r="M25" s="102" t="str">
        <f t="shared" si="0"/>
        <v>兵庫県立尼崎工業高等学校</v>
      </c>
      <c r="N25" s="103">
        <v>10254</v>
      </c>
      <c r="O25" s="101" t="s">
        <v>354</v>
      </c>
      <c r="P25" s="101" t="s">
        <v>263</v>
      </c>
      <c r="Q25" s="101" t="s">
        <v>295</v>
      </c>
      <c r="R25" s="101" t="s">
        <v>355</v>
      </c>
      <c r="S25" s="101" t="s">
        <v>356</v>
      </c>
      <c r="T25" s="101" t="s">
        <v>357</v>
      </c>
      <c r="V25" s="105">
        <v>113</v>
      </c>
      <c r="W25" s="106" t="s">
        <v>802</v>
      </c>
    </row>
    <row r="26" spans="1:23" ht="13.5">
      <c r="A26" s="101">
        <v>25</v>
      </c>
      <c r="B26" s="107"/>
      <c r="C26" s="108" t="s">
        <v>218</v>
      </c>
      <c r="D26" s="108" t="s">
        <v>196</v>
      </c>
      <c r="E26" s="101"/>
      <c r="F26" s="108" t="s">
        <v>112</v>
      </c>
      <c r="G26" s="101"/>
      <c r="L26" s="101"/>
      <c r="M26" s="102" t="str">
        <f t="shared" si="0"/>
        <v>兵庫県立尼崎高等学校</v>
      </c>
      <c r="N26" s="103">
        <v>10255</v>
      </c>
      <c r="O26" s="101" t="s">
        <v>358</v>
      </c>
      <c r="P26" s="101" t="s">
        <v>263</v>
      </c>
      <c r="Q26" s="101" t="s">
        <v>295</v>
      </c>
      <c r="R26" s="101" t="s">
        <v>359</v>
      </c>
      <c r="S26" s="101" t="s">
        <v>360</v>
      </c>
      <c r="T26" s="101" t="s">
        <v>361</v>
      </c>
      <c r="V26" s="105">
        <v>109</v>
      </c>
      <c r="W26" s="106" t="s">
        <v>803</v>
      </c>
    </row>
    <row r="27" spans="1:23" ht="13.5">
      <c r="A27" s="101">
        <v>26</v>
      </c>
      <c r="B27" s="107"/>
      <c r="C27" s="108" t="s">
        <v>219</v>
      </c>
      <c r="D27" s="108" t="s">
        <v>197</v>
      </c>
      <c r="E27" s="101"/>
      <c r="F27" s="108" t="s">
        <v>113</v>
      </c>
      <c r="G27" s="101"/>
      <c r="L27" s="101"/>
      <c r="M27" s="102" t="str">
        <f t="shared" si="0"/>
        <v>兵庫県立尼崎西高等学校</v>
      </c>
      <c r="N27" s="103">
        <v>10256</v>
      </c>
      <c r="O27" s="101" t="s">
        <v>362</v>
      </c>
      <c r="P27" s="101" t="s">
        <v>263</v>
      </c>
      <c r="Q27" s="101" t="s">
        <v>295</v>
      </c>
      <c r="R27" s="101" t="s">
        <v>363</v>
      </c>
      <c r="S27" s="101" t="s">
        <v>364</v>
      </c>
      <c r="T27" s="101" t="s">
        <v>365</v>
      </c>
      <c r="V27" s="105">
        <v>112</v>
      </c>
      <c r="W27" s="106" t="s">
        <v>804</v>
      </c>
    </row>
    <row r="28" spans="1:23" ht="13.5">
      <c r="A28" s="101">
        <v>27</v>
      </c>
      <c r="B28" s="107"/>
      <c r="C28" s="108" t="s">
        <v>220</v>
      </c>
      <c r="D28" s="108" t="s">
        <v>198</v>
      </c>
      <c r="E28" s="101"/>
      <c r="F28" s="108" t="s">
        <v>114</v>
      </c>
      <c r="G28" s="101"/>
      <c r="L28" s="101"/>
      <c r="M28" s="102" t="str">
        <f t="shared" si="0"/>
        <v>兵庫県立尼崎北高等学校</v>
      </c>
      <c r="N28" s="103">
        <v>10257</v>
      </c>
      <c r="O28" s="101" t="s">
        <v>366</v>
      </c>
      <c r="P28" s="101" t="s">
        <v>263</v>
      </c>
      <c r="Q28" s="101" t="s">
        <v>295</v>
      </c>
      <c r="R28" s="101" t="s">
        <v>367</v>
      </c>
      <c r="S28" s="101" t="s">
        <v>368</v>
      </c>
      <c r="T28" s="101" t="s">
        <v>369</v>
      </c>
      <c r="V28" s="105">
        <v>110</v>
      </c>
      <c r="W28" s="106" t="s">
        <v>805</v>
      </c>
    </row>
    <row r="29" spans="1:23" ht="13.5">
      <c r="A29" s="101">
        <v>28</v>
      </c>
      <c r="B29" s="107"/>
      <c r="C29" s="108" t="s">
        <v>221</v>
      </c>
      <c r="D29" s="108" t="s">
        <v>199</v>
      </c>
      <c r="E29" s="101"/>
      <c r="F29" s="112"/>
      <c r="G29" s="101"/>
      <c r="L29" s="101"/>
      <c r="M29" s="102" t="str">
        <f t="shared" si="0"/>
        <v>兵庫県立武庫荘総合高等学校</v>
      </c>
      <c r="N29" s="103">
        <v>10269</v>
      </c>
      <c r="O29" s="101" t="s">
        <v>370</v>
      </c>
      <c r="P29" s="101" t="s">
        <v>263</v>
      </c>
      <c r="Q29" s="101" t="s">
        <v>295</v>
      </c>
      <c r="R29" s="101" t="s">
        <v>371</v>
      </c>
      <c r="S29" s="101" t="s">
        <v>372</v>
      </c>
      <c r="T29" s="101" t="s">
        <v>373</v>
      </c>
      <c r="V29" s="105">
        <v>134</v>
      </c>
      <c r="W29" s="106" t="s">
        <v>817</v>
      </c>
    </row>
    <row r="30" spans="1:23" ht="13.5">
      <c r="A30" s="101">
        <v>29</v>
      </c>
      <c r="B30" s="107"/>
      <c r="C30" s="108" t="s">
        <v>233</v>
      </c>
      <c r="D30" s="108" t="s">
        <v>200</v>
      </c>
      <c r="E30" s="101"/>
      <c r="F30" s="101"/>
      <c r="G30" s="101"/>
      <c r="L30" s="101"/>
      <c r="M30" s="102" t="str">
        <f t="shared" si="0"/>
        <v>兵庫県立宝塚高等学校</v>
      </c>
      <c r="N30" s="103">
        <v>10273</v>
      </c>
      <c r="O30" s="101" t="s">
        <v>374</v>
      </c>
      <c r="P30" s="101" t="s">
        <v>263</v>
      </c>
      <c r="Q30" s="101" t="s">
        <v>375</v>
      </c>
      <c r="R30" s="101" t="s">
        <v>376</v>
      </c>
      <c r="S30" s="101" t="s">
        <v>377</v>
      </c>
      <c r="T30" s="101" t="s">
        <v>378</v>
      </c>
      <c r="V30" s="105">
        <v>126</v>
      </c>
      <c r="W30" s="106" t="s">
        <v>821</v>
      </c>
    </row>
    <row r="31" spans="1:23" ht="13.5">
      <c r="A31" s="101">
        <v>30</v>
      </c>
      <c r="B31" s="107"/>
      <c r="C31" s="108" t="s">
        <v>237</v>
      </c>
      <c r="D31" s="108" t="s">
        <v>213</v>
      </c>
      <c r="E31" s="101"/>
      <c r="F31" s="101"/>
      <c r="G31" s="101"/>
      <c r="L31" s="101"/>
      <c r="M31" s="102" t="str">
        <f t="shared" si="0"/>
        <v>兵庫県立宝塚西高等学校</v>
      </c>
      <c r="N31" s="103">
        <v>10274</v>
      </c>
      <c r="O31" s="101" t="s">
        <v>379</v>
      </c>
      <c r="P31" s="101" t="s">
        <v>263</v>
      </c>
      <c r="Q31" s="101" t="s">
        <v>375</v>
      </c>
      <c r="R31" s="101" t="s">
        <v>380</v>
      </c>
      <c r="S31" s="101" t="s">
        <v>381</v>
      </c>
      <c r="T31" s="101" t="s">
        <v>382</v>
      </c>
      <c r="V31" s="105">
        <v>128</v>
      </c>
      <c r="W31" s="106" t="s">
        <v>822</v>
      </c>
    </row>
    <row r="32" spans="1:23" ht="13.5">
      <c r="A32" s="101">
        <v>31</v>
      </c>
      <c r="B32" s="107"/>
      <c r="C32" s="108" t="s">
        <v>238</v>
      </c>
      <c r="D32" s="108" t="s">
        <v>214</v>
      </c>
      <c r="E32" s="101"/>
      <c r="F32" s="101"/>
      <c r="G32" s="101"/>
      <c r="L32" s="101"/>
      <c r="M32" s="102" t="str">
        <f t="shared" si="0"/>
        <v>兵庫県立宝塚東高等学校</v>
      </c>
      <c r="N32" s="103">
        <v>10275</v>
      </c>
      <c r="O32" s="101" t="s">
        <v>383</v>
      </c>
      <c r="P32" s="101" t="s">
        <v>263</v>
      </c>
      <c r="Q32" s="101" t="s">
        <v>375</v>
      </c>
      <c r="R32" s="101" t="s">
        <v>384</v>
      </c>
      <c r="S32" s="101" t="s">
        <v>385</v>
      </c>
      <c r="T32" s="101" t="s">
        <v>386</v>
      </c>
      <c r="V32" s="105">
        <v>127</v>
      </c>
      <c r="W32" s="106" t="s">
        <v>823</v>
      </c>
    </row>
    <row r="33" spans="1:23" ht="13.5">
      <c r="A33" s="101">
        <v>32</v>
      </c>
      <c r="B33" s="107"/>
      <c r="C33" s="108" t="s">
        <v>239</v>
      </c>
      <c r="D33" s="108" t="s">
        <v>234</v>
      </c>
      <c r="E33" s="101"/>
      <c r="F33" s="101"/>
      <c r="G33" s="101"/>
      <c r="L33" s="101"/>
      <c r="M33" s="102" t="str">
        <f t="shared" si="0"/>
        <v>兵庫県立宝塚北高等学校</v>
      </c>
      <c r="N33" s="103">
        <v>10276</v>
      </c>
      <c r="O33" s="101" t="s">
        <v>387</v>
      </c>
      <c r="P33" s="101" t="s">
        <v>263</v>
      </c>
      <c r="Q33" s="101" t="s">
        <v>375</v>
      </c>
      <c r="R33" s="101" t="s">
        <v>388</v>
      </c>
      <c r="S33" s="101" t="s">
        <v>389</v>
      </c>
      <c r="T33" s="101" t="s">
        <v>390</v>
      </c>
      <c r="V33" s="105">
        <v>129</v>
      </c>
      <c r="W33" s="106" t="s">
        <v>824</v>
      </c>
    </row>
    <row r="34" spans="1:23" ht="13.5">
      <c r="A34" s="101">
        <v>33</v>
      </c>
      <c r="B34" s="107"/>
      <c r="C34" s="108" t="s">
        <v>240</v>
      </c>
      <c r="D34" s="108" t="s">
        <v>236</v>
      </c>
      <c r="E34" s="101"/>
      <c r="F34" s="101"/>
      <c r="G34" s="101"/>
      <c r="L34" s="101"/>
      <c r="M34" s="102" t="str">
        <f t="shared" si="0"/>
        <v>兵庫県立鳴尾高校</v>
      </c>
      <c r="N34" s="103">
        <v>10282</v>
      </c>
      <c r="O34" s="101" t="s">
        <v>850</v>
      </c>
      <c r="P34" s="101" t="s">
        <v>263</v>
      </c>
      <c r="Q34" s="101" t="s">
        <v>282</v>
      </c>
      <c r="R34" s="101" t="s">
        <v>851</v>
      </c>
      <c r="S34" s="101" t="s">
        <v>852</v>
      </c>
      <c r="T34" s="101" t="s">
        <v>853</v>
      </c>
      <c r="V34" s="105">
        <v>120</v>
      </c>
      <c r="W34" s="106" t="s">
        <v>830</v>
      </c>
    </row>
    <row r="35" spans="1:23" ht="13.5">
      <c r="A35" s="101">
        <v>34</v>
      </c>
      <c r="B35" s="107"/>
      <c r="C35" s="108" t="s">
        <v>246</v>
      </c>
      <c r="D35" s="108" t="s">
        <v>243</v>
      </c>
      <c r="E35" s="101"/>
      <c r="F35" s="101"/>
      <c r="G35" s="101"/>
      <c r="L35" s="101"/>
      <c r="M35" s="102" t="str">
        <f t="shared" si="0"/>
        <v>尼崎小田</v>
      </c>
      <c r="N35" s="103"/>
      <c r="O35" s="101"/>
      <c r="P35" s="101"/>
      <c r="Q35" s="101"/>
      <c r="R35" s="101"/>
      <c r="S35" s="101"/>
      <c r="T35" s="101"/>
      <c r="V35" s="105">
        <v>133</v>
      </c>
      <c r="W35" s="106" t="s">
        <v>838</v>
      </c>
    </row>
    <row r="36" spans="1:20" ht="13.5">
      <c r="A36" s="101">
        <v>35</v>
      </c>
      <c r="B36" s="115"/>
      <c r="C36" s="116" t="s">
        <v>108</v>
      </c>
      <c r="D36" s="108" t="s">
        <v>248</v>
      </c>
      <c r="E36" s="101"/>
      <c r="F36" s="101"/>
      <c r="G36" s="101"/>
      <c r="L36" s="101"/>
      <c r="M36" s="102">
        <f t="shared" si="0"/>
      </c>
      <c r="N36" s="103"/>
      <c r="O36" s="101"/>
      <c r="P36" s="101"/>
      <c r="Q36" s="101"/>
      <c r="R36" s="101"/>
      <c r="S36" s="101"/>
      <c r="T36" s="101"/>
    </row>
    <row r="37" spans="1:20" ht="13.5">
      <c r="A37" s="101">
        <v>36</v>
      </c>
      <c r="B37" s="101"/>
      <c r="C37" s="101"/>
      <c r="D37" s="108" t="s">
        <v>250</v>
      </c>
      <c r="E37" s="101"/>
      <c r="F37" s="101"/>
      <c r="G37" s="101"/>
      <c r="L37" s="101"/>
      <c r="M37" s="102"/>
      <c r="N37" s="103"/>
      <c r="O37" s="101"/>
      <c r="P37" s="101"/>
      <c r="Q37" s="101"/>
      <c r="R37" s="101"/>
      <c r="S37" s="101"/>
      <c r="T37" s="101"/>
    </row>
    <row r="38" spans="1:20" ht="13.5">
      <c r="A38" s="101">
        <v>37</v>
      </c>
      <c r="B38" s="101"/>
      <c r="D38" s="108" t="s">
        <v>252</v>
      </c>
      <c r="E38" s="101"/>
      <c r="F38" s="101"/>
      <c r="G38" s="101"/>
      <c r="L38" s="101"/>
      <c r="M38" s="102">
        <f aca="true" t="shared" si="1" ref="M38:M60">IF(C39&lt;&gt;"",C39,"")</f>
      </c>
      <c r="N38" s="103"/>
      <c r="O38" s="101"/>
      <c r="P38" s="101"/>
      <c r="Q38" s="101"/>
      <c r="R38" s="101"/>
      <c r="S38" s="101"/>
      <c r="T38" s="101"/>
    </row>
    <row r="39" spans="1:20" ht="13.5">
      <c r="A39" s="101">
        <v>38</v>
      </c>
      <c r="B39" s="101"/>
      <c r="C39" s="101"/>
      <c r="D39" s="112" t="s">
        <v>908</v>
      </c>
      <c r="E39" s="101"/>
      <c r="F39" s="101"/>
      <c r="G39" s="101"/>
      <c r="L39" s="101"/>
      <c r="M39" s="102">
        <f t="shared" si="1"/>
      </c>
      <c r="N39" s="103"/>
      <c r="O39" s="101"/>
      <c r="P39" s="101"/>
      <c r="Q39" s="101"/>
      <c r="R39" s="101"/>
      <c r="S39" s="101"/>
      <c r="T39" s="101"/>
    </row>
    <row r="40" spans="1:20" ht="13.5">
      <c r="A40" s="101">
        <v>39</v>
      </c>
      <c r="B40" s="101"/>
      <c r="C40" s="101"/>
      <c r="D40" s="108" t="s">
        <v>109</v>
      </c>
      <c r="E40" s="101"/>
      <c r="F40" s="101"/>
      <c r="G40" s="101"/>
      <c r="L40" s="101"/>
      <c r="M40" s="102">
        <f t="shared" si="1"/>
      </c>
      <c r="N40" s="103"/>
      <c r="O40" s="101"/>
      <c r="P40" s="101"/>
      <c r="Q40" s="101"/>
      <c r="R40" s="101"/>
      <c r="S40" s="101"/>
      <c r="T40" s="101"/>
    </row>
    <row r="41" spans="1:20" ht="13.5">
      <c r="A41" s="101">
        <v>40</v>
      </c>
      <c r="B41" s="101"/>
      <c r="C41" s="101"/>
      <c r="D41" s="108" t="s">
        <v>110</v>
      </c>
      <c r="E41" s="101"/>
      <c r="F41" s="101"/>
      <c r="G41" s="101"/>
      <c r="L41" s="101"/>
      <c r="M41" s="102">
        <f t="shared" si="1"/>
      </c>
      <c r="N41" s="103"/>
      <c r="O41" s="101"/>
      <c r="P41" s="101"/>
      <c r="Q41" s="101"/>
      <c r="R41" s="101"/>
      <c r="S41" s="101"/>
      <c r="T41" s="101"/>
    </row>
    <row r="42" spans="1:20" ht="13.5">
      <c r="A42" s="101">
        <v>41</v>
      </c>
      <c r="B42" s="101"/>
      <c r="C42" s="101"/>
      <c r="D42" s="108" t="s">
        <v>111</v>
      </c>
      <c r="E42" s="101"/>
      <c r="F42" s="101"/>
      <c r="G42" s="101"/>
      <c r="L42" s="101"/>
      <c r="M42" s="102">
        <f t="shared" si="1"/>
      </c>
      <c r="N42" s="103"/>
      <c r="O42" s="101"/>
      <c r="P42" s="101"/>
      <c r="Q42" s="101"/>
      <c r="R42" s="101"/>
      <c r="S42" s="101"/>
      <c r="T42" s="101"/>
    </row>
    <row r="43" spans="1:20" ht="13.5">
      <c r="A43" s="101">
        <v>42</v>
      </c>
      <c r="B43" s="101"/>
      <c r="C43" s="101"/>
      <c r="D43" s="101"/>
      <c r="E43" s="101"/>
      <c r="F43" s="101"/>
      <c r="G43" s="101"/>
      <c r="L43" s="101"/>
      <c r="M43" s="102">
        <f t="shared" si="1"/>
      </c>
      <c r="N43" s="103"/>
      <c r="O43" s="101"/>
      <c r="P43" s="101"/>
      <c r="Q43" s="101"/>
      <c r="R43" s="101"/>
      <c r="S43" s="101"/>
      <c r="T43" s="101"/>
    </row>
    <row r="44" spans="1:20" ht="13.5">
      <c r="A44" s="101">
        <v>43</v>
      </c>
      <c r="B44" s="101"/>
      <c r="C44" s="101"/>
      <c r="D44" s="101"/>
      <c r="E44" s="101"/>
      <c r="F44" s="101"/>
      <c r="G44" s="101"/>
      <c r="L44" s="101"/>
      <c r="M44" s="102">
        <f t="shared" si="1"/>
      </c>
      <c r="N44" s="103"/>
      <c r="O44" s="101"/>
      <c r="P44" s="101"/>
      <c r="Q44" s="101"/>
      <c r="R44" s="101"/>
      <c r="S44" s="101"/>
      <c r="T44" s="101"/>
    </row>
    <row r="45" spans="1:20" ht="13.5">
      <c r="A45" s="101">
        <v>44</v>
      </c>
      <c r="B45" s="101"/>
      <c r="C45" s="101"/>
      <c r="D45" s="101"/>
      <c r="E45" s="101"/>
      <c r="F45" s="101"/>
      <c r="G45" s="101"/>
      <c r="L45" s="101"/>
      <c r="M45" s="102">
        <f t="shared" si="1"/>
      </c>
      <c r="N45" s="103"/>
      <c r="O45" s="101"/>
      <c r="P45" s="101"/>
      <c r="Q45" s="101"/>
      <c r="R45" s="101"/>
      <c r="S45" s="101"/>
      <c r="T45" s="101"/>
    </row>
    <row r="46" spans="1:20" ht="13.5">
      <c r="A46" s="101">
        <v>45</v>
      </c>
      <c r="B46" s="101"/>
      <c r="C46" s="101"/>
      <c r="D46" s="101"/>
      <c r="E46" s="101"/>
      <c r="F46" s="101"/>
      <c r="G46" s="101"/>
      <c r="L46" s="101"/>
      <c r="M46" s="102">
        <f t="shared" si="1"/>
      </c>
      <c r="N46" s="103"/>
      <c r="O46" s="101"/>
      <c r="P46" s="101"/>
      <c r="Q46" s="101"/>
      <c r="R46" s="101"/>
      <c r="S46" s="101"/>
      <c r="T46" s="101"/>
    </row>
    <row r="47" spans="1:20" ht="13.5">
      <c r="A47" s="101">
        <v>46</v>
      </c>
      <c r="B47" s="101"/>
      <c r="C47" s="101"/>
      <c r="D47" s="101"/>
      <c r="E47" s="101"/>
      <c r="F47" s="101"/>
      <c r="G47" s="101"/>
      <c r="L47" s="101"/>
      <c r="M47" s="102">
        <f t="shared" si="1"/>
      </c>
      <c r="N47" s="103"/>
      <c r="O47" s="101"/>
      <c r="P47" s="101"/>
      <c r="Q47" s="101"/>
      <c r="R47" s="101"/>
      <c r="S47" s="101"/>
      <c r="T47" s="101"/>
    </row>
    <row r="48" spans="1:20" ht="13.5">
      <c r="A48" s="101">
        <v>47</v>
      </c>
      <c r="B48" s="101"/>
      <c r="C48" s="101"/>
      <c r="D48" s="101"/>
      <c r="E48" s="101"/>
      <c r="F48" s="101"/>
      <c r="G48" s="101"/>
      <c r="L48" s="101"/>
      <c r="M48" s="102">
        <f t="shared" si="1"/>
      </c>
      <c r="N48" s="103"/>
      <c r="O48" s="101"/>
      <c r="P48" s="101"/>
      <c r="Q48" s="101"/>
      <c r="R48" s="101"/>
      <c r="S48" s="101"/>
      <c r="T48" s="101"/>
    </row>
    <row r="49" spans="1:20" ht="13.5">
      <c r="A49" s="101">
        <v>48</v>
      </c>
      <c r="B49" s="101"/>
      <c r="C49" s="101"/>
      <c r="D49" s="101"/>
      <c r="E49" s="101"/>
      <c r="F49" s="101"/>
      <c r="G49" s="101"/>
      <c r="L49" s="101"/>
      <c r="M49" s="102">
        <f t="shared" si="1"/>
      </c>
      <c r="N49" s="103"/>
      <c r="O49" s="101"/>
      <c r="P49" s="101"/>
      <c r="Q49" s="101"/>
      <c r="R49" s="101"/>
      <c r="S49" s="101"/>
      <c r="T49" s="101"/>
    </row>
    <row r="50" spans="1:20" ht="13.5">
      <c r="A50" s="101">
        <v>49</v>
      </c>
      <c r="B50" s="101"/>
      <c r="C50" s="101"/>
      <c r="D50" s="101"/>
      <c r="E50" s="101"/>
      <c r="F50" s="101"/>
      <c r="G50" s="101"/>
      <c r="L50" s="101"/>
      <c r="M50" s="102">
        <f t="shared" si="1"/>
      </c>
      <c r="N50" s="103"/>
      <c r="O50" s="101"/>
      <c r="P50" s="101"/>
      <c r="Q50" s="101"/>
      <c r="R50" s="101"/>
      <c r="S50" s="101"/>
      <c r="T50" s="101"/>
    </row>
    <row r="51" spans="1:20" ht="13.5">
      <c r="A51" s="101">
        <v>50</v>
      </c>
      <c r="B51" s="101"/>
      <c r="C51" s="101"/>
      <c r="D51" s="101"/>
      <c r="E51" s="101"/>
      <c r="F51" s="101"/>
      <c r="G51" s="101"/>
      <c r="L51" s="101"/>
      <c r="M51" s="102">
        <f t="shared" si="1"/>
      </c>
      <c r="N51" s="103"/>
      <c r="O51" s="101"/>
      <c r="P51" s="101"/>
      <c r="Q51" s="101"/>
      <c r="R51" s="101"/>
      <c r="S51" s="101"/>
      <c r="T51" s="101"/>
    </row>
    <row r="52" spans="1:20" ht="13.5">
      <c r="A52" s="101">
        <v>51</v>
      </c>
      <c r="B52" s="101"/>
      <c r="C52" s="101"/>
      <c r="D52" s="101"/>
      <c r="E52" s="101"/>
      <c r="F52" s="101"/>
      <c r="G52" s="101"/>
      <c r="L52" s="101"/>
      <c r="M52" s="102">
        <f t="shared" si="1"/>
      </c>
      <c r="N52" s="103"/>
      <c r="O52" s="101"/>
      <c r="P52" s="101"/>
      <c r="Q52" s="101"/>
      <c r="R52" s="101"/>
      <c r="S52" s="101"/>
      <c r="T52" s="101"/>
    </row>
    <row r="53" spans="1:20" ht="13.5">
      <c r="A53" s="101">
        <v>52</v>
      </c>
      <c r="B53" s="101"/>
      <c r="C53" s="101"/>
      <c r="D53" s="101"/>
      <c r="E53" s="101"/>
      <c r="F53" s="101"/>
      <c r="G53" s="101"/>
      <c r="L53" s="101"/>
      <c r="M53" s="102">
        <f t="shared" si="1"/>
      </c>
      <c r="N53" s="103"/>
      <c r="O53" s="101"/>
      <c r="P53" s="101"/>
      <c r="Q53" s="101"/>
      <c r="R53" s="101"/>
      <c r="S53" s="101"/>
      <c r="T53" s="101"/>
    </row>
    <row r="54" spans="1:20" ht="13.5">
      <c r="A54" s="101">
        <v>53</v>
      </c>
      <c r="B54" s="101"/>
      <c r="C54" s="101"/>
      <c r="D54" s="101"/>
      <c r="E54" s="101"/>
      <c r="F54" s="101"/>
      <c r="G54" s="101"/>
      <c r="L54" s="101"/>
      <c r="M54" s="102">
        <f t="shared" si="1"/>
      </c>
      <c r="N54" s="103"/>
      <c r="O54" s="101"/>
      <c r="P54" s="101"/>
      <c r="Q54" s="101"/>
      <c r="R54" s="101"/>
      <c r="S54" s="101"/>
      <c r="T54" s="101"/>
    </row>
    <row r="55" spans="1:20" ht="13.5">
      <c r="A55" s="101">
        <v>54</v>
      </c>
      <c r="B55" s="101"/>
      <c r="C55" s="101"/>
      <c r="D55" s="101"/>
      <c r="E55" s="101"/>
      <c r="F55" s="101"/>
      <c r="G55" s="101"/>
      <c r="L55" s="101"/>
      <c r="M55" s="102">
        <f t="shared" si="1"/>
      </c>
      <c r="N55" s="103"/>
      <c r="O55" s="101"/>
      <c r="P55" s="101"/>
      <c r="Q55" s="101"/>
      <c r="R55" s="101"/>
      <c r="S55" s="101"/>
      <c r="T55" s="101"/>
    </row>
    <row r="56" spans="1:20" ht="13.5">
      <c r="A56" s="101">
        <v>55</v>
      </c>
      <c r="B56" s="101"/>
      <c r="C56" s="101"/>
      <c r="D56" s="101"/>
      <c r="E56" s="101"/>
      <c r="F56" s="101"/>
      <c r="G56" s="101"/>
      <c r="L56" s="101"/>
      <c r="M56" s="102">
        <f t="shared" si="1"/>
      </c>
      <c r="N56" s="103"/>
      <c r="O56" s="101"/>
      <c r="P56" s="101"/>
      <c r="Q56" s="101"/>
      <c r="R56" s="101"/>
      <c r="S56" s="101"/>
      <c r="T56" s="101"/>
    </row>
    <row r="57" spans="1:20" ht="13.5">
      <c r="A57" s="101">
        <v>56</v>
      </c>
      <c r="B57" s="101"/>
      <c r="C57" s="101"/>
      <c r="D57" s="101"/>
      <c r="E57" s="101"/>
      <c r="F57" s="101"/>
      <c r="G57" s="101"/>
      <c r="L57" s="101"/>
      <c r="M57" s="102">
        <f t="shared" si="1"/>
      </c>
      <c r="N57" s="103"/>
      <c r="O57" s="101"/>
      <c r="P57" s="101"/>
      <c r="Q57" s="101"/>
      <c r="R57" s="101"/>
      <c r="S57" s="101"/>
      <c r="T57" s="101"/>
    </row>
    <row r="58" spans="1:20" ht="13.5">
      <c r="A58" s="101">
        <v>57</v>
      </c>
      <c r="B58" s="101"/>
      <c r="C58" s="101"/>
      <c r="D58" s="101"/>
      <c r="E58" s="101"/>
      <c r="F58" s="101"/>
      <c r="G58" s="101"/>
      <c r="L58" s="101"/>
      <c r="M58" s="102">
        <f t="shared" si="1"/>
      </c>
      <c r="N58" s="103"/>
      <c r="O58" s="101"/>
      <c r="P58" s="101"/>
      <c r="Q58" s="101"/>
      <c r="R58" s="101"/>
      <c r="S58" s="101"/>
      <c r="T58" s="101"/>
    </row>
    <row r="59" spans="1:20" ht="13.5">
      <c r="A59" s="101">
        <v>58</v>
      </c>
      <c r="B59" s="101"/>
      <c r="C59" s="101"/>
      <c r="D59" s="101"/>
      <c r="E59" s="101"/>
      <c r="F59" s="101"/>
      <c r="G59" s="101"/>
      <c r="L59" s="101"/>
      <c r="M59" s="102">
        <f t="shared" si="1"/>
      </c>
      <c r="N59" s="103"/>
      <c r="O59" s="101"/>
      <c r="P59" s="101"/>
      <c r="Q59" s="101"/>
      <c r="R59" s="101"/>
      <c r="S59" s="101"/>
      <c r="T59" s="101"/>
    </row>
    <row r="60" spans="1:20" ht="13.5">
      <c r="A60" s="101">
        <v>59</v>
      </c>
      <c r="B60" s="101"/>
      <c r="C60" s="101"/>
      <c r="D60" s="101"/>
      <c r="E60" s="101"/>
      <c r="F60" s="101"/>
      <c r="G60" s="101"/>
      <c r="L60" s="101"/>
      <c r="M60" s="102">
        <f t="shared" si="1"/>
      </c>
      <c r="N60" s="103"/>
      <c r="O60" s="101"/>
      <c r="P60" s="101"/>
      <c r="Q60" s="101"/>
      <c r="R60" s="101"/>
      <c r="S60" s="101"/>
      <c r="T60" s="101"/>
    </row>
    <row r="61" spans="1:23" ht="13.5">
      <c r="A61" s="101">
        <v>60</v>
      </c>
      <c r="B61" s="101"/>
      <c r="C61" s="101"/>
      <c r="D61" s="101"/>
      <c r="E61" s="101"/>
      <c r="F61" s="101"/>
      <c r="G61" s="101"/>
      <c r="H61" s="100" t="s">
        <v>131</v>
      </c>
      <c r="L61" s="101" t="s">
        <v>118</v>
      </c>
      <c r="M61" s="102" t="str">
        <f aca="true" t="shared" si="2" ref="M61:M92">IF(D2&lt;&gt;"",D2,"")</f>
        <v>愛徳学園高等学校</v>
      </c>
      <c r="N61" s="103">
        <v>10018</v>
      </c>
      <c r="O61" s="101" t="s">
        <v>854</v>
      </c>
      <c r="P61" s="101" t="s">
        <v>263</v>
      </c>
      <c r="Q61" s="101" t="s">
        <v>469</v>
      </c>
      <c r="R61" s="101" t="s">
        <v>855</v>
      </c>
      <c r="S61" s="101" t="s">
        <v>856</v>
      </c>
      <c r="T61" s="101" t="s">
        <v>857</v>
      </c>
      <c r="V61" s="105">
        <v>234</v>
      </c>
      <c r="W61" s="106" t="s">
        <v>721</v>
      </c>
    </row>
    <row r="62" spans="1:23" ht="13.5">
      <c r="A62" s="100" t="s">
        <v>132</v>
      </c>
      <c r="B62" s="100">
        <f aca="true" t="shared" si="3" ref="B62:G62">COUNTA(B2:B60)</f>
        <v>1</v>
      </c>
      <c r="C62" s="100">
        <f t="shared" si="3"/>
        <v>35</v>
      </c>
      <c r="D62" s="100">
        <f>COUNTA(D2:D60)</f>
        <v>41</v>
      </c>
      <c r="E62" s="100">
        <f t="shared" si="3"/>
        <v>18</v>
      </c>
      <c r="F62" s="100">
        <f t="shared" si="3"/>
        <v>27</v>
      </c>
      <c r="G62" s="100">
        <f t="shared" si="3"/>
        <v>10</v>
      </c>
      <c r="H62" s="100">
        <f>SUM(B62:G62)</f>
        <v>132</v>
      </c>
      <c r="L62" s="101"/>
      <c r="M62" s="102" t="str">
        <f t="shared" si="2"/>
        <v>育英高等学校</v>
      </c>
      <c r="N62" s="103">
        <v>10036</v>
      </c>
      <c r="O62" s="101" t="s">
        <v>391</v>
      </c>
      <c r="P62" s="101" t="s">
        <v>263</v>
      </c>
      <c r="Q62" s="101" t="s">
        <v>392</v>
      </c>
      <c r="R62" s="101" t="s">
        <v>393</v>
      </c>
      <c r="S62" s="101" t="s">
        <v>394</v>
      </c>
      <c r="T62" s="101" t="s">
        <v>395</v>
      </c>
      <c r="V62" s="105">
        <v>217</v>
      </c>
      <c r="W62" s="106" t="s">
        <v>725</v>
      </c>
    </row>
    <row r="63" spans="12:23" ht="13.5">
      <c r="L63" s="101"/>
      <c r="M63" s="102" t="str">
        <f t="shared" si="2"/>
        <v>啓明学院高等学校</v>
      </c>
      <c r="N63" s="103">
        <v>10057</v>
      </c>
      <c r="O63" s="101" t="s">
        <v>396</v>
      </c>
      <c r="P63" s="101" t="s">
        <v>263</v>
      </c>
      <c r="Q63" s="101" t="s">
        <v>397</v>
      </c>
      <c r="R63" s="101" t="s">
        <v>398</v>
      </c>
      <c r="S63" s="101" t="s">
        <v>399</v>
      </c>
      <c r="T63" s="101" t="s">
        <v>400</v>
      </c>
      <c r="V63" s="105">
        <v>225</v>
      </c>
      <c r="W63" s="106" t="s">
        <v>727</v>
      </c>
    </row>
    <row r="64" spans="12:23" ht="13.5">
      <c r="L64" s="101"/>
      <c r="M64" s="102" t="str">
        <f t="shared" si="2"/>
        <v>三田学園高等学校</v>
      </c>
      <c r="N64" s="103">
        <v>10071</v>
      </c>
      <c r="O64" s="101" t="s">
        <v>858</v>
      </c>
      <c r="P64" s="101" t="s">
        <v>263</v>
      </c>
      <c r="Q64" s="101" t="s">
        <v>402</v>
      </c>
      <c r="R64" s="101" t="s">
        <v>859</v>
      </c>
      <c r="S64" s="101" t="s">
        <v>860</v>
      </c>
      <c r="T64" s="101" t="s">
        <v>861</v>
      </c>
      <c r="V64" s="105">
        <v>232</v>
      </c>
      <c r="W64" s="106" t="s">
        <v>730</v>
      </c>
    </row>
    <row r="65" spans="12:23" ht="13.5">
      <c r="L65" s="101"/>
      <c r="M65" s="102" t="str">
        <f t="shared" si="2"/>
        <v>兵庫県立三田祥雲館高等学校</v>
      </c>
      <c r="N65" s="103">
        <v>10074</v>
      </c>
      <c r="O65" s="101" t="s">
        <v>401</v>
      </c>
      <c r="P65" s="101" t="s">
        <v>263</v>
      </c>
      <c r="Q65" s="101" t="s">
        <v>402</v>
      </c>
      <c r="R65" s="101" t="s">
        <v>403</v>
      </c>
      <c r="S65" s="101" t="s">
        <v>404</v>
      </c>
      <c r="T65" s="101" t="s">
        <v>405</v>
      </c>
      <c r="V65" s="105">
        <v>233</v>
      </c>
      <c r="W65" s="106" t="s">
        <v>731</v>
      </c>
    </row>
    <row r="66" spans="12:23" ht="13.5">
      <c r="L66" s="101"/>
      <c r="M66" s="102" t="str">
        <f t="shared" si="2"/>
        <v>夙川高等学校</v>
      </c>
      <c r="N66" s="103">
        <v>10088</v>
      </c>
      <c r="O66" s="101" t="s">
        <v>862</v>
      </c>
      <c r="P66" s="101" t="s">
        <v>263</v>
      </c>
      <c r="Q66" s="101" t="s">
        <v>493</v>
      </c>
      <c r="R66" s="101" t="s">
        <v>863</v>
      </c>
      <c r="S66" s="101" t="s">
        <v>864</v>
      </c>
      <c r="T66" s="101" t="s">
        <v>865</v>
      </c>
      <c r="V66" s="105">
        <v>240</v>
      </c>
      <c r="W66" s="106" t="s">
        <v>732</v>
      </c>
    </row>
    <row r="67" spans="12:23" ht="13.5">
      <c r="L67" s="101"/>
      <c r="M67" s="102" t="str">
        <f t="shared" si="2"/>
        <v>松蔭高等学校</v>
      </c>
      <c r="N67" s="103">
        <v>10092</v>
      </c>
      <c r="O67" s="101" t="s">
        <v>866</v>
      </c>
      <c r="P67" s="101" t="s">
        <v>263</v>
      </c>
      <c r="Q67" s="101" t="s">
        <v>464</v>
      </c>
      <c r="R67" s="101" t="s">
        <v>867</v>
      </c>
      <c r="S67" s="101" t="s">
        <v>868</v>
      </c>
      <c r="T67" s="101" t="s">
        <v>869</v>
      </c>
      <c r="V67" s="105">
        <v>206</v>
      </c>
      <c r="W67" s="106" t="s">
        <v>733</v>
      </c>
    </row>
    <row r="68" spans="12:23" ht="13.5">
      <c r="L68" s="101"/>
      <c r="M68" s="102" t="str">
        <f t="shared" si="2"/>
        <v>神戸海星女子学院高等学校</v>
      </c>
      <c r="N68" s="103">
        <v>10098</v>
      </c>
      <c r="O68" s="101" t="s">
        <v>866</v>
      </c>
      <c r="P68" s="101" t="s">
        <v>263</v>
      </c>
      <c r="Q68" s="101" t="s">
        <v>464</v>
      </c>
      <c r="R68" s="101" t="s">
        <v>870</v>
      </c>
      <c r="S68" s="101" t="s">
        <v>871</v>
      </c>
      <c r="T68" s="101" t="s">
        <v>872</v>
      </c>
      <c r="V68" s="105">
        <v>237</v>
      </c>
      <c r="W68" s="106" t="s">
        <v>734</v>
      </c>
    </row>
    <row r="69" spans="12:23" ht="13.5">
      <c r="L69" s="101"/>
      <c r="M69" s="102" t="str">
        <f t="shared" si="2"/>
        <v>神戸学院大学附属高等学校</v>
      </c>
      <c r="N69" s="103">
        <v>10100</v>
      </c>
      <c r="O69" s="101" t="s">
        <v>406</v>
      </c>
      <c r="P69" s="101" t="s">
        <v>263</v>
      </c>
      <c r="Q69" s="101" t="s">
        <v>407</v>
      </c>
      <c r="R69" s="101" t="s">
        <v>408</v>
      </c>
      <c r="S69" s="101" t="s">
        <v>409</v>
      </c>
      <c r="T69" s="101" t="s">
        <v>410</v>
      </c>
      <c r="V69" s="105">
        <v>236</v>
      </c>
      <c r="W69" s="106" t="s">
        <v>735</v>
      </c>
    </row>
    <row r="70" spans="12:23" ht="13.5">
      <c r="L70" s="101"/>
      <c r="M70" s="102" t="str">
        <f t="shared" si="2"/>
        <v>神戸山手女子高等学校</v>
      </c>
      <c r="N70" s="103">
        <v>10101</v>
      </c>
      <c r="O70" s="101" t="s">
        <v>411</v>
      </c>
      <c r="P70" s="101" t="s">
        <v>263</v>
      </c>
      <c r="Q70" s="101" t="s">
        <v>407</v>
      </c>
      <c r="R70" s="101" t="s">
        <v>412</v>
      </c>
      <c r="S70" s="101" t="s">
        <v>413</v>
      </c>
      <c r="T70" s="101" t="s">
        <v>414</v>
      </c>
      <c r="V70" s="105">
        <v>211</v>
      </c>
      <c r="W70" s="106" t="s">
        <v>736</v>
      </c>
    </row>
    <row r="71" spans="12:23" ht="13.5">
      <c r="L71" s="101"/>
      <c r="M71" s="102" t="str">
        <f t="shared" si="2"/>
        <v>神戸市立工業高等専門学校</v>
      </c>
      <c r="N71" s="103">
        <v>10110</v>
      </c>
      <c r="O71" s="101" t="s">
        <v>415</v>
      </c>
      <c r="P71" s="101" t="s">
        <v>263</v>
      </c>
      <c r="Q71" s="101" t="s">
        <v>416</v>
      </c>
      <c r="R71" s="101" t="s">
        <v>417</v>
      </c>
      <c r="S71" s="101" t="s">
        <v>418</v>
      </c>
      <c r="T71" s="101" t="s">
        <v>419</v>
      </c>
      <c r="V71" s="105">
        <v>229</v>
      </c>
      <c r="W71" s="106" t="s">
        <v>149</v>
      </c>
    </row>
    <row r="72" spans="12:23" ht="13.5">
      <c r="L72" s="101"/>
      <c r="M72" s="102" t="str">
        <f t="shared" si="2"/>
        <v>神戸市立須磨翔風高等学校</v>
      </c>
      <c r="N72" s="103">
        <v>10114</v>
      </c>
      <c r="O72" s="101" t="s">
        <v>420</v>
      </c>
      <c r="P72" s="101" t="s">
        <v>263</v>
      </c>
      <c r="Q72" s="101" t="s">
        <v>397</v>
      </c>
      <c r="R72" s="101" t="s">
        <v>421</v>
      </c>
      <c r="S72" s="101" t="s">
        <v>422</v>
      </c>
      <c r="T72" s="101" t="s">
        <v>423</v>
      </c>
      <c r="V72" s="105">
        <v>238</v>
      </c>
      <c r="W72" s="106" t="s">
        <v>737</v>
      </c>
    </row>
    <row r="73" spans="12:23" ht="13.5">
      <c r="L73" s="101"/>
      <c r="M73" s="102" t="str">
        <f t="shared" si="2"/>
        <v>神戸市立六甲アイランド高校</v>
      </c>
      <c r="N73" s="103">
        <v>10125</v>
      </c>
      <c r="O73" s="101" t="s">
        <v>424</v>
      </c>
      <c r="P73" s="101" t="s">
        <v>263</v>
      </c>
      <c r="Q73" s="101" t="s">
        <v>425</v>
      </c>
      <c r="R73" s="101" t="s">
        <v>426</v>
      </c>
      <c r="S73" s="101" t="s">
        <v>427</v>
      </c>
      <c r="T73" s="101" t="s">
        <v>428</v>
      </c>
      <c r="V73" s="105">
        <v>203</v>
      </c>
      <c r="W73" s="106" t="s">
        <v>738</v>
      </c>
    </row>
    <row r="74" spans="12:23" ht="13.5">
      <c r="L74" s="101"/>
      <c r="M74" s="102" t="str">
        <f t="shared" si="2"/>
        <v>神戸村野工業高等学校</v>
      </c>
      <c r="N74" s="103">
        <v>10133</v>
      </c>
      <c r="O74" s="101" t="s">
        <v>873</v>
      </c>
      <c r="P74" s="101" t="s">
        <v>263</v>
      </c>
      <c r="Q74" s="101" t="s">
        <v>392</v>
      </c>
      <c r="R74" s="101" t="s">
        <v>874</v>
      </c>
      <c r="S74" s="101" t="s">
        <v>875</v>
      </c>
      <c r="T74" s="101" t="s">
        <v>876</v>
      </c>
      <c r="V74" s="105">
        <v>219</v>
      </c>
      <c r="W74" s="106" t="s">
        <v>739</v>
      </c>
    </row>
    <row r="75" spans="12:23" ht="13.5">
      <c r="L75" s="101"/>
      <c r="M75" s="102" t="str">
        <f t="shared" si="2"/>
        <v>神戸第一高等学校</v>
      </c>
      <c r="N75" s="103">
        <v>10135</v>
      </c>
      <c r="O75" s="101" t="s">
        <v>429</v>
      </c>
      <c r="P75" s="101" t="s">
        <v>263</v>
      </c>
      <c r="Q75" s="101" t="s">
        <v>407</v>
      </c>
      <c r="R75" s="101" t="s">
        <v>430</v>
      </c>
      <c r="S75" s="101" t="s">
        <v>431</v>
      </c>
      <c r="T75" s="101" t="s">
        <v>432</v>
      </c>
      <c r="V75" s="105">
        <v>210</v>
      </c>
      <c r="W75" s="106" t="s">
        <v>740</v>
      </c>
    </row>
    <row r="76" spans="12:23" ht="13.5">
      <c r="L76" s="101"/>
      <c r="M76" s="102" t="str">
        <f t="shared" si="2"/>
        <v>神戸野田高等学校</v>
      </c>
      <c r="N76" s="103">
        <v>10136</v>
      </c>
      <c r="O76" s="101" t="s">
        <v>433</v>
      </c>
      <c r="P76" s="101" t="s">
        <v>263</v>
      </c>
      <c r="Q76" s="101" t="s">
        <v>392</v>
      </c>
      <c r="R76" s="101" t="s">
        <v>434</v>
      </c>
      <c r="S76" s="101" t="s">
        <v>435</v>
      </c>
      <c r="T76" s="101" t="s">
        <v>436</v>
      </c>
      <c r="V76" s="105">
        <v>218</v>
      </c>
      <c r="W76" s="106" t="s">
        <v>741</v>
      </c>
    </row>
    <row r="77" spans="12:23" ht="13.5">
      <c r="L77" s="101"/>
      <c r="M77" s="102" t="str">
        <f t="shared" si="2"/>
        <v>神戸龍谷高等学校</v>
      </c>
      <c r="N77" s="103">
        <v>10137</v>
      </c>
      <c r="O77" s="101" t="s">
        <v>437</v>
      </c>
      <c r="P77" s="101" t="s">
        <v>263</v>
      </c>
      <c r="Q77" s="101" t="s">
        <v>407</v>
      </c>
      <c r="R77" s="101" t="s">
        <v>438</v>
      </c>
      <c r="S77" s="101" t="s">
        <v>439</v>
      </c>
      <c r="T77" s="101" t="s">
        <v>440</v>
      </c>
      <c r="V77" s="105">
        <v>209</v>
      </c>
      <c r="W77" s="106" t="s">
        <v>742</v>
      </c>
    </row>
    <row r="78" spans="12:23" ht="13.5">
      <c r="L78" s="101"/>
      <c r="M78" s="102" t="str">
        <f t="shared" si="2"/>
        <v>親和女子高等学校</v>
      </c>
      <c r="N78" s="103">
        <v>10138</v>
      </c>
      <c r="O78" s="101" t="s">
        <v>877</v>
      </c>
      <c r="P78" s="101" t="s">
        <v>263</v>
      </c>
      <c r="Q78" s="101" t="s">
        <v>464</v>
      </c>
      <c r="R78" s="101" t="s">
        <v>878</v>
      </c>
      <c r="S78" s="101" t="s">
        <v>413</v>
      </c>
      <c r="T78" s="101" t="s">
        <v>879</v>
      </c>
      <c r="V78" s="105">
        <v>207</v>
      </c>
      <c r="W78" s="106" t="s">
        <v>743</v>
      </c>
    </row>
    <row r="79" spans="12:23" ht="13.5">
      <c r="L79" s="101"/>
      <c r="M79" s="102" t="str">
        <f t="shared" si="2"/>
        <v>須磨学園高等学校</v>
      </c>
      <c r="N79" s="103">
        <v>10141</v>
      </c>
      <c r="O79" s="101" t="s">
        <v>441</v>
      </c>
      <c r="P79" s="101" t="s">
        <v>263</v>
      </c>
      <c r="Q79" s="101" t="s">
        <v>397</v>
      </c>
      <c r="R79" s="101" t="s">
        <v>442</v>
      </c>
      <c r="S79" s="101" t="s">
        <v>443</v>
      </c>
      <c r="T79" s="101" t="s">
        <v>444</v>
      </c>
      <c r="V79" s="105">
        <v>223</v>
      </c>
      <c r="W79" s="106" t="s">
        <v>744</v>
      </c>
    </row>
    <row r="80" spans="12:23" ht="13.5">
      <c r="L80" s="101"/>
      <c r="M80" s="102" t="str">
        <f t="shared" si="2"/>
        <v>滝川高等学校</v>
      </c>
      <c r="N80" s="103">
        <v>10160</v>
      </c>
      <c r="O80" s="101" t="s">
        <v>445</v>
      </c>
      <c r="P80" s="101" t="s">
        <v>263</v>
      </c>
      <c r="Q80" s="101" t="s">
        <v>397</v>
      </c>
      <c r="R80" s="101" t="s">
        <v>446</v>
      </c>
      <c r="S80" s="101" t="s">
        <v>447</v>
      </c>
      <c r="T80" s="101" t="s">
        <v>448</v>
      </c>
      <c r="V80" s="105">
        <v>235</v>
      </c>
      <c r="W80" s="106" t="s">
        <v>747</v>
      </c>
    </row>
    <row r="81" spans="12:23" ht="13.5">
      <c r="L81" s="101"/>
      <c r="M81" s="102" t="str">
        <f t="shared" si="2"/>
        <v>滝川第二高等学校</v>
      </c>
      <c r="N81" s="103">
        <v>10161</v>
      </c>
      <c r="O81" s="101" t="s">
        <v>880</v>
      </c>
      <c r="P81" s="101" t="s">
        <v>263</v>
      </c>
      <c r="Q81" s="101" t="s">
        <v>416</v>
      </c>
      <c r="R81" s="101" t="s">
        <v>881</v>
      </c>
      <c r="S81" s="101" t="s">
        <v>882</v>
      </c>
      <c r="T81" s="101" t="s">
        <v>883</v>
      </c>
      <c r="V81" s="105">
        <v>239</v>
      </c>
      <c r="W81" s="106" t="s">
        <v>748</v>
      </c>
    </row>
    <row r="82" spans="12:23" ht="13.5">
      <c r="L82" s="101"/>
      <c r="M82" s="102" t="str">
        <f t="shared" si="2"/>
        <v>灘高等学校</v>
      </c>
      <c r="N82" s="103">
        <v>10170</v>
      </c>
      <c r="O82" s="101" t="s">
        <v>449</v>
      </c>
      <c r="P82" s="101" t="s">
        <v>263</v>
      </c>
      <c r="Q82" s="101" t="s">
        <v>450</v>
      </c>
      <c r="R82" s="101" t="s">
        <v>451</v>
      </c>
      <c r="S82" s="101" t="s">
        <v>452</v>
      </c>
      <c r="T82" s="101" t="s">
        <v>453</v>
      </c>
      <c r="V82" s="105">
        <v>204</v>
      </c>
      <c r="W82" s="106" t="s">
        <v>750</v>
      </c>
    </row>
    <row r="83" spans="12:23" ht="13.5">
      <c r="L83" s="101"/>
      <c r="M83" s="102" t="str">
        <f t="shared" si="2"/>
        <v>兵庫県立御影高等学校</v>
      </c>
      <c r="N83" s="103">
        <v>10215</v>
      </c>
      <c r="O83" s="101" t="s">
        <v>454</v>
      </c>
      <c r="P83" s="101" t="s">
        <v>263</v>
      </c>
      <c r="Q83" s="101" t="s">
        <v>450</v>
      </c>
      <c r="R83" s="101" t="s">
        <v>455</v>
      </c>
      <c r="S83" s="101" t="s">
        <v>456</v>
      </c>
      <c r="T83" s="101" t="s">
        <v>457</v>
      </c>
      <c r="V83" s="105">
        <v>202</v>
      </c>
      <c r="W83" s="106" t="s">
        <v>766</v>
      </c>
    </row>
    <row r="84" spans="12:23" ht="13.5">
      <c r="L84" s="101"/>
      <c r="M84" s="102" t="str">
        <f t="shared" si="2"/>
        <v>兵庫県立神戸甲北高等学校</v>
      </c>
      <c r="N84" s="103">
        <v>10229</v>
      </c>
      <c r="O84" s="101" t="s">
        <v>458</v>
      </c>
      <c r="P84" s="101" t="s">
        <v>263</v>
      </c>
      <c r="Q84" s="101" t="s">
        <v>459</v>
      </c>
      <c r="R84" s="101" t="s">
        <v>460</v>
      </c>
      <c r="S84" s="101" t="s">
        <v>461</v>
      </c>
      <c r="T84" s="101" t="s">
        <v>462</v>
      </c>
      <c r="V84" s="105">
        <v>214</v>
      </c>
      <c r="W84" s="106" t="s">
        <v>779</v>
      </c>
    </row>
    <row r="85" spans="12:23" ht="13.5">
      <c r="L85" s="101"/>
      <c r="M85" s="102" t="str">
        <f t="shared" si="2"/>
        <v>兵庫県立神戸高等学校</v>
      </c>
      <c r="N85" s="103">
        <v>10230</v>
      </c>
      <c r="O85" s="101" t="s">
        <v>463</v>
      </c>
      <c r="P85" s="101" t="s">
        <v>263</v>
      </c>
      <c r="Q85" s="101" t="s">
        <v>464</v>
      </c>
      <c r="R85" s="101" t="s">
        <v>465</v>
      </c>
      <c r="S85" s="101" t="s">
        <v>466</v>
      </c>
      <c r="T85" s="101" t="s">
        <v>467</v>
      </c>
      <c r="V85" s="105">
        <v>205</v>
      </c>
      <c r="W85" s="106" t="s">
        <v>780</v>
      </c>
    </row>
    <row r="86" spans="12:23" ht="13.5">
      <c r="L86" s="101"/>
      <c r="M86" s="102" t="str">
        <f t="shared" si="2"/>
        <v>兵庫県立神戸商業高等学校</v>
      </c>
      <c r="N86" s="103">
        <v>10231</v>
      </c>
      <c r="O86" s="101" t="s">
        <v>468</v>
      </c>
      <c r="P86" s="101" t="s">
        <v>263</v>
      </c>
      <c r="Q86" s="101" t="s">
        <v>469</v>
      </c>
      <c r="R86" s="101" t="s">
        <v>470</v>
      </c>
      <c r="S86" s="101" t="s">
        <v>471</v>
      </c>
      <c r="T86" s="101" t="s">
        <v>472</v>
      </c>
      <c r="V86" s="105">
        <v>228</v>
      </c>
      <c r="W86" s="106" t="s">
        <v>781</v>
      </c>
    </row>
    <row r="87" spans="12:23" ht="13.5">
      <c r="L87" s="101"/>
      <c r="M87" s="102" t="str">
        <f t="shared" si="2"/>
        <v>兵庫県立須磨東高等学校</v>
      </c>
      <c r="N87" s="103">
        <v>10232</v>
      </c>
      <c r="O87" s="101" t="s">
        <v>473</v>
      </c>
      <c r="P87" s="101" t="s">
        <v>263</v>
      </c>
      <c r="Q87" s="101" t="s">
        <v>407</v>
      </c>
      <c r="R87" s="101" t="s">
        <v>474</v>
      </c>
      <c r="S87" s="101" t="s">
        <v>447</v>
      </c>
      <c r="T87" s="101" t="s">
        <v>475</v>
      </c>
      <c r="V87" s="105">
        <v>220</v>
      </c>
      <c r="W87" s="106" t="s">
        <v>782</v>
      </c>
    </row>
    <row r="88" spans="12:23" ht="13.5">
      <c r="L88" s="101"/>
      <c r="M88" s="102" t="str">
        <f t="shared" si="2"/>
        <v>兵庫県立須磨友が丘高等学校</v>
      </c>
      <c r="N88" s="103">
        <v>10233</v>
      </c>
      <c r="O88" s="101" t="s">
        <v>476</v>
      </c>
      <c r="P88" s="101" t="s">
        <v>263</v>
      </c>
      <c r="Q88" s="101" t="s">
        <v>397</v>
      </c>
      <c r="R88" s="101" t="s">
        <v>477</v>
      </c>
      <c r="S88" s="101" t="s">
        <v>478</v>
      </c>
      <c r="T88" s="101" t="s">
        <v>479</v>
      </c>
      <c r="V88" s="105">
        <v>222</v>
      </c>
      <c r="W88" s="106" t="s">
        <v>783</v>
      </c>
    </row>
    <row r="89" spans="12:23" ht="13.5">
      <c r="L89" s="101"/>
      <c r="M89" s="102" t="str">
        <f t="shared" si="2"/>
        <v>兵庫県立星陵高等学校</v>
      </c>
      <c r="N89" s="103">
        <v>10234</v>
      </c>
      <c r="O89" s="101" t="s">
        <v>468</v>
      </c>
      <c r="P89" s="101" t="s">
        <v>263</v>
      </c>
      <c r="Q89" s="101" t="s">
        <v>469</v>
      </c>
      <c r="R89" s="101" t="s">
        <v>470</v>
      </c>
      <c r="S89" s="101" t="s">
        <v>480</v>
      </c>
      <c r="T89" s="101" t="s">
        <v>481</v>
      </c>
      <c r="V89" s="105">
        <v>226</v>
      </c>
      <c r="W89" s="106" t="s">
        <v>784</v>
      </c>
    </row>
    <row r="90" spans="12:23" ht="13.5">
      <c r="L90" s="101"/>
      <c r="M90" s="102" t="str">
        <f t="shared" si="2"/>
        <v>兵庫県立長田高等学校</v>
      </c>
      <c r="N90" s="103">
        <v>10249</v>
      </c>
      <c r="O90" s="101" t="s">
        <v>482</v>
      </c>
      <c r="P90" s="101" t="s">
        <v>263</v>
      </c>
      <c r="Q90" s="101" t="s">
        <v>392</v>
      </c>
      <c r="R90" s="101" t="s">
        <v>483</v>
      </c>
      <c r="S90" s="101" t="s">
        <v>313</v>
      </c>
      <c r="T90" s="101" t="s">
        <v>484</v>
      </c>
      <c r="V90" s="105">
        <v>216</v>
      </c>
      <c r="W90" s="106" t="s">
        <v>797</v>
      </c>
    </row>
    <row r="91" spans="12:23" ht="13.5">
      <c r="L91" s="101"/>
      <c r="M91" s="102" t="str">
        <f t="shared" si="2"/>
        <v>兵庫県立東灘高校</v>
      </c>
      <c r="N91" s="103">
        <v>10250</v>
      </c>
      <c r="O91" s="101" t="s">
        <v>485</v>
      </c>
      <c r="P91" s="101" t="s">
        <v>263</v>
      </c>
      <c r="Q91" s="101" t="s">
        <v>425</v>
      </c>
      <c r="R91" s="101" t="s">
        <v>486</v>
      </c>
      <c r="S91" s="101" t="s">
        <v>487</v>
      </c>
      <c r="T91" s="101" t="s">
        <v>488</v>
      </c>
      <c r="V91" s="105">
        <v>201</v>
      </c>
      <c r="W91" s="106" t="s">
        <v>798</v>
      </c>
    </row>
    <row r="92" spans="12:23" ht="13.5">
      <c r="L92" s="101"/>
      <c r="M92" s="102" t="str">
        <f t="shared" si="2"/>
        <v>兵庫県立舞子高等学校</v>
      </c>
      <c r="N92" s="103">
        <v>10270</v>
      </c>
      <c r="O92" s="101" t="s">
        <v>489</v>
      </c>
      <c r="P92" s="101" t="s">
        <v>263</v>
      </c>
      <c r="Q92" s="101" t="s">
        <v>469</v>
      </c>
      <c r="R92" s="101" t="s">
        <v>490</v>
      </c>
      <c r="S92" s="101" t="s">
        <v>480</v>
      </c>
      <c r="T92" s="101" t="s">
        <v>491</v>
      </c>
      <c r="V92" s="105">
        <v>227</v>
      </c>
      <c r="W92" s="106" t="s">
        <v>818</v>
      </c>
    </row>
    <row r="93" spans="12:23" ht="13.5">
      <c r="L93" s="101"/>
      <c r="M93" s="102" t="str">
        <f aca="true" t="shared" si="4" ref="M93:M120">IF(D34&lt;&gt;"",D34,"")</f>
        <v>兵庫県立兵庫工業高等学校</v>
      </c>
      <c r="N93" s="103">
        <v>10272</v>
      </c>
      <c r="O93" s="101" t="s">
        <v>492</v>
      </c>
      <c r="P93" s="101" t="s">
        <v>263</v>
      </c>
      <c r="Q93" s="101" t="s">
        <v>493</v>
      </c>
      <c r="R93" s="101" t="s">
        <v>494</v>
      </c>
      <c r="S93" s="101" t="s">
        <v>495</v>
      </c>
      <c r="T93" s="101" t="s">
        <v>496</v>
      </c>
      <c r="V93" s="105">
        <v>212</v>
      </c>
      <c r="W93" s="106" t="s">
        <v>820</v>
      </c>
    </row>
    <row r="94" spans="12:23" ht="13.5">
      <c r="L94" s="101"/>
      <c r="M94" s="102" t="str">
        <f t="shared" si="4"/>
        <v>兵庫県立北須磨高等学校</v>
      </c>
      <c r="N94" s="103">
        <v>10279</v>
      </c>
      <c r="O94" s="101" t="s">
        <v>476</v>
      </c>
      <c r="P94" s="101" t="s">
        <v>263</v>
      </c>
      <c r="Q94" s="101" t="s">
        <v>397</v>
      </c>
      <c r="R94" s="101" t="s">
        <v>497</v>
      </c>
      <c r="S94" s="101" t="s">
        <v>498</v>
      </c>
      <c r="T94" s="101" t="s">
        <v>499</v>
      </c>
      <c r="V94" s="105">
        <v>221</v>
      </c>
      <c r="W94" s="106" t="s">
        <v>827</v>
      </c>
    </row>
    <row r="95" spans="12:23" ht="13.5">
      <c r="L95" s="101"/>
      <c r="M95" s="102" t="str">
        <f t="shared" si="4"/>
        <v>兵庫県立有馬高等学校</v>
      </c>
      <c r="N95" s="103">
        <v>10284</v>
      </c>
      <c r="O95" s="101" t="s">
        <v>500</v>
      </c>
      <c r="P95" s="101" t="s">
        <v>263</v>
      </c>
      <c r="Q95" s="101" t="s">
        <v>402</v>
      </c>
      <c r="R95" s="101" t="s">
        <v>501</v>
      </c>
      <c r="S95" s="101" t="s">
        <v>502</v>
      </c>
      <c r="T95" s="101" t="s">
        <v>503</v>
      </c>
      <c r="V95" s="105">
        <v>231</v>
      </c>
      <c r="W95" s="106" t="s">
        <v>832</v>
      </c>
    </row>
    <row r="96" spans="12:23" ht="13.5">
      <c r="L96" s="101"/>
      <c r="M96" s="102" t="str">
        <f t="shared" si="4"/>
        <v>兵庫大学附属須磨ノ浦高等学校</v>
      </c>
      <c r="N96" s="103">
        <v>10286</v>
      </c>
      <c r="O96" s="101" t="s">
        <v>504</v>
      </c>
      <c r="P96" s="101" t="s">
        <v>263</v>
      </c>
      <c r="Q96" s="101" t="s">
        <v>397</v>
      </c>
      <c r="R96" s="101" t="s">
        <v>505</v>
      </c>
      <c r="S96" s="101" t="s">
        <v>506</v>
      </c>
      <c r="T96" s="101" t="s">
        <v>507</v>
      </c>
      <c r="V96" s="105">
        <v>224</v>
      </c>
      <c r="W96" s="106" t="s">
        <v>834</v>
      </c>
    </row>
    <row r="97" spans="12:23" ht="13.5">
      <c r="L97" s="101"/>
      <c r="M97" s="102" t="str">
        <f t="shared" si="4"/>
        <v>六甲学院高等学校</v>
      </c>
      <c r="N97" s="103">
        <v>10302</v>
      </c>
      <c r="O97" s="101" t="s">
        <v>508</v>
      </c>
      <c r="P97" s="101" t="s">
        <v>263</v>
      </c>
      <c r="Q97" s="101" t="s">
        <v>464</v>
      </c>
      <c r="R97" s="101" t="s">
        <v>509</v>
      </c>
      <c r="S97" s="101" t="s">
        <v>510</v>
      </c>
      <c r="T97" s="101" t="s">
        <v>511</v>
      </c>
      <c r="V97" s="105">
        <v>208</v>
      </c>
      <c r="W97" s="106" t="s">
        <v>835</v>
      </c>
    </row>
    <row r="98" spans="12:23" ht="13.5">
      <c r="L98" s="101"/>
      <c r="M98" s="102" t="str">
        <f t="shared" si="4"/>
        <v>神戸弘陵学園高等学校</v>
      </c>
      <c r="N98" s="103">
        <v>26132</v>
      </c>
      <c r="O98" s="101" t="s">
        <v>909</v>
      </c>
      <c r="P98" s="101" t="s">
        <v>263</v>
      </c>
      <c r="Q98" s="101" t="s">
        <v>910</v>
      </c>
      <c r="R98" s="101" t="s">
        <v>911</v>
      </c>
      <c r="S98" s="101" t="s">
        <v>912</v>
      </c>
      <c r="T98" s="101" t="s">
        <v>913</v>
      </c>
      <c r="V98" s="105">
        <v>213</v>
      </c>
      <c r="W98" s="106" t="s">
        <v>839</v>
      </c>
    </row>
    <row r="99" spans="12:23" ht="13.5">
      <c r="L99" s="101"/>
      <c r="M99" s="102" t="str">
        <f t="shared" si="4"/>
        <v>市立神港</v>
      </c>
      <c r="N99" s="103"/>
      <c r="O99" s="101"/>
      <c r="P99" s="101"/>
      <c r="Q99" s="101"/>
      <c r="R99" s="101"/>
      <c r="S99" s="101"/>
      <c r="T99" s="101"/>
      <c r="V99" s="105">
        <v>215</v>
      </c>
      <c r="W99" s="106" t="s">
        <v>840</v>
      </c>
    </row>
    <row r="100" spans="12:23" ht="13.5">
      <c r="L100" s="101"/>
      <c r="M100" s="102" t="str">
        <f t="shared" si="4"/>
        <v>市立兵庫商業</v>
      </c>
      <c r="N100" s="103"/>
      <c r="O100" s="101"/>
      <c r="P100" s="101"/>
      <c r="Q100" s="101"/>
      <c r="R100" s="101"/>
      <c r="S100" s="101"/>
      <c r="T100" s="101"/>
      <c r="V100" s="105">
        <v>230</v>
      </c>
      <c r="W100" s="106" t="s">
        <v>841</v>
      </c>
    </row>
    <row r="101" spans="12:20" ht="13.5">
      <c r="L101" s="101"/>
      <c r="M101" s="102" t="str">
        <f t="shared" si="4"/>
        <v>神戸国際大学附属</v>
      </c>
      <c r="N101" s="103"/>
      <c r="O101" s="101"/>
      <c r="P101" s="101"/>
      <c r="Q101" s="101"/>
      <c r="R101" s="101"/>
      <c r="S101" s="101"/>
      <c r="T101" s="101"/>
    </row>
    <row r="102" spans="12:20" ht="13.5">
      <c r="L102" s="101"/>
      <c r="M102" s="102">
        <f t="shared" si="4"/>
      </c>
      <c r="N102" s="103"/>
      <c r="O102" s="101"/>
      <c r="P102" s="101"/>
      <c r="Q102" s="101"/>
      <c r="R102" s="101"/>
      <c r="S102" s="101"/>
      <c r="T102" s="101"/>
    </row>
    <row r="103" spans="12:20" ht="13.5">
      <c r="L103" s="101"/>
      <c r="M103" s="102">
        <f t="shared" si="4"/>
      </c>
      <c r="N103" s="103"/>
      <c r="O103" s="101"/>
      <c r="P103" s="101"/>
      <c r="Q103" s="101"/>
      <c r="R103" s="101"/>
      <c r="S103" s="101"/>
      <c r="T103" s="101"/>
    </row>
    <row r="104" spans="12:20" ht="13.5">
      <c r="L104" s="101"/>
      <c r="M104" s="102">
        <f t="shared" si="4"/>
      </c>
      <c r="N104" s="103"/>
      <c r="O104" s="101"/>
      <c r="P104" s="101"/>
      <c r="Q104" s="101"/>
      <c r="R104" s="101"/>
      <c r="S104" s="101"/>
      <c r="T104" s="101"/>
    </row>
    <row r="105" spans="12:20" ht="13.5">
      <c r="L105" s="101"/>
      <c r="M105" s="102">
        <f t="shared" si="4"/>
      </c>
      <c r="N105" s="103"/>
      <c r="O105" s="101"/>
      <c r="P105" s="101"/>
      <c r="Q105" s="101"/>
      <c r="R105" s="101"/>
      <c r="S105" s="101"/>
      <c r="T105" s="101"/>
    </row>
    <row r="106" spans="12:20" ht="13.5">
      <c r="L106" s="101"/>
      <c r="M106" s="102">
        <f t="shared" si="4"/>
      </c>
      <c r="N106" s="103"/>
      <c r="O106" s="101"/>
      <c r="P106" s="101"/>
      <c r="Q106" s="101"/>
      <c r="R106" s="101"/>
      <c r="S106" s="101"/>
      <c r="T106" s="101"/>
    </row>
    <row r="107" spans="12:20" ht="13.5">
      <c r="L107" s="101"/>
      <c r="M107" s="102">
        <f t="shared" si="4"/>
      </c>
      <c r="N107" s="103"/>
      <c r="O107" s="101"/>
      <c r="P107" s="101"/>
      <c r="Q107" s="101"/>
      <c r="R107" s="101"/>
      <c r="S107" s="101"/>
      <c r="T107" s="101"/>
    </row>
    <row r="108" spans="12:20" ht="13.5">
      <c r="L108" s="101"/>
      <c r="M108" s="102">
        <f t="shared" si="4"/>
      </c>
      <c r="N108" s="103"/>
      <c r="O108" s="101"/>
      <c r="P108" s="101"/>
      <c r="Q108" s="101"/>
      <c r="R108" s="101"/>
      <c r="S108" s="101"/>
      <c r="T108" s="101"/>
    </row>
    <row r="109" spans="12:20" ht="13.5">
      <c r="L109" s="101"/>
      <c r="M109" s="102">
        <f t="shared" si="4"/>
      </c>
      <c r="N109" s="103"/>
      <c r="O109" s="101"/>
      <c r="P109" s="101"/>
      <c r="Q109" s="101"/>
      <c r="R109" s="101"/>
      <c r="S109" s="101"/>
      <c r="T109" s="101"/>
    </row>
    <row r="110" spans="12:20" ht="13.5">
      <c r="L110" s="101"/>
      <c r="M110" s="102">
        <f t="shared" si="4"/>
      </c>
      <c r="N110" s="103"/>
      <c r="O110" s="101"/>
      <c r="P110" s="101"/>
      <c r="Q110" s="101"/>
      <c r="R110" s="101"/>
      <c r="S110" s="101"/>
      <c r="T110" s="101"/>
    </row>
    <row r="111" spans="12:20" ht="13.5">
      <c r="L111" s="101"/>
      <c r="M111" s="102">
        <f t="shared" si="4"/>
      </c>
      <c r="N111" s="103"/>
      <c r="O111" s="101"/>
      <c r="P111" s="101"/>
      <c r="Q111" s="101"/>
      <c r="R111" s="101"/>
      <c r="S111" s="101"/>
      <c r="T111" s="101"/>
    </row>
    <row r="112" spans="12:20" ht="13.5">
      <c r="L112" s="101"/>
      <c r="M112" s="102">
        <f t="shared" si="4"/>
      </c>
      <c r="N112" s="103"/>
      <c r="O112" s="101"/>
      <c r="P112" s="101"/>
      <c r="Q112" s="101"/>
      <c r="R112" s="101"/>
      <c r="S112" s="101"/>
      <c r="T112" s="101"/>
    </row>
    <row r="113" spans="12:20" ht="13.5">
      <c r="L113" s="101"/>
      <c r="M113" s="102">
        <f t="shared" si="4"/>
      </c>
      <c r="N113" s="103"/>
      <c r="O113" s="101"/>
      <c r="P113" s="101"/>
      <c r="Q113" s="101"/>
      <c r="R113" s="101"/>
      <c r="S113" s="101"/>
      <c r="T113" s="101"/>
    </row>
    <row r="114" spans="12:20" ht="13.5">
      <c r="L114" s="101"/>
      <c r="M114" s="102">
        <f t="shared" si="4"/>
      </c>
      <c r="N114" s="103"/>
      <c r="O114" s="101"/>
      <c r="P114" s="101"/>
      <c r="Q114" s="101"/>
      <c r="R114" s="101"/>
      <c r="S114" s="101"/>
      <c r="T114" s="101"/>
    </row>
    <row r="115" spans="12:20" ht="13.5">
      <c r="L115" s="101"/>
      <c r="M115" s="102">
        <f t="shared" si="4"/>
      </c>
      <c r="N115" s="103"/>
      <c r="O115" s="101"/>
      <c r="P115" s="101"/>
      <c r="Q115" s="101"/>
      <c r="R115" s="101"/>
      <c r="S115" s="101"/>
      <c r="T115" s="101"/>
    </row>
    <row r="116" spans="12:20" ht="13.5">
      <c r="L116" s="101"/>
      <c r="M116" s="102">
        <f t="shared" si="4"/>
      </c>
      <c r="N116" s="103"/>
      <c r="O116" s="101"/>
      <c r="P116" s="101"/>
      <c r="Q116" s="101"/>
      <c r="R116" s="101"/>
      <c r="S116" s="101"/>
      <c r="T116" s="101"/>
    </row>
    <row r="117" spans="12:20" ht="13.5">
      <c r="L117" s="101"/>
      <c r="M117" s="102">
        <f t="shared" si="4"/>
      </c>
      <c r="N117" s="103"/>
      <c r="O117" s="101"/>
      <c r="P117" s="101"/>
      <c r="Q117" s="101"/>
      <c r="R117" s="101"/>
      <c r="S117" s="101"/>
      <c r="T117" s="101"/>
    </row>
    <row r="118" spans="12:20" ht="13.5">
      <c r="L118" s="101"/>
      <c r="M118" s="102">
        <f t="shared" si="4"/>
      </c>
      <c r="N118" s="103"/>
      <c r="O118" s="101"/>
      <c r="P118" s="101"/>
      <c r="Q118" s="101"/>
      <c r="R118" s="101"/>
      <c r="S118" s="101"/>
      <c r="T118" s="101"/>
    </row>
    <row r="119" spans="12:20" ht="13.5">
      <c r="L119" s="101"/>
      <c r="M119" s="102">
        <f t="shared" si="4"/>
      </c>
      <c r="N119" s="103"/>
      <c r="O119" s="101"/>
      <c r="P119" s="101"/>
      <c r="Q119" s="101"/>
      <c r="R119" s="101"/>
      <c r="S119" s="101"/>
      <c r="T119" s="101"/>
    </row>
    <row r="120" spans="12:20" ht="13.5">
      <c r="L120" s="101"/>
      <c r="M120" s="102">
        <f t="shared" si="4"/>
      </c>
      <c r="N120" s="103"/>
      <c r="O120" s="101"/>
      <c r="P120" s="101"/>
      <c r="Q120" s="101"/>
      <c r="R120" s="101"/>
      <c r="S120" s="101"/>
      <c r="T120" s="101"/>
    </row>
    <row r="121" spans="12:23" ht="13.5">
      <c r="L121" s="101" t="s">
        <v>119</v>
      </c>
      <c r="M121" s="102" t="str">
        <f aca="true" t="shared" si="5" ref="M121:M152">IF(E2&lt;&gt;"",E2,"")</f>
        <v>兵庫県立加古川西高等学校</v>
      </c>
      <c r="N121" s="103">
        <v>10210</v>
      </c>
      <c r="O121" s="101" t="s">
        <v>512</v>
      </c>
      <c r="P121" s="101" t="s">
        <v>263</v>
      </c>
      <c r="Q121" s="101" t="s">
        <v>513</v>
      </c>
      <c r="R121" s="101" t="s">
        <v>514</v>
      </c>
      <c r="S121" s="101" t="s">
        <v>515</v>
      </c>
      <c r="T121" s="101" t="s">
        <v>516</v>
      </c>
      <c r="V121" s="105">
        <v>304</v>
      </c>
      <c r="W121" s="106" t="s">
        <v>761</v>
      </c>
    </row>
    <row r="122" spans="12:23" ht="13.5">
      <c r="L122" s="101"/>
      <c r="M122" s="102" t="str">
        <f t="shared" si="5"/>
        <v>兵庫県立加古川東高等学校</v>
      </c>
      <c r="N122" s="103">
        <v>10211</v>
      </c>
      <c r="O122" s="101" t="s">
        <v>884</v>
      </c>
      <c r="P122" s="101" t="s">
        <v>263</v>
      </c>
      <c r="Q122" s="101" t="s">
        <v>519</v>
      </c>
      <c r="R122" s="101" t="s">
        <v>885</v>
      </c>
      <c r="S122" s="101" t="s">
        <v>886</v>
      </c>
      <c r="T122" s="101" t="s">
        <v>517</v>
      </c>
      <c r="V122" s="105">
        <v>303</v>
      </c>
      <c r="W122" s="106" t="s">
        <v>762</v>
      </c>
    </row>
    <row r="123" spans="12:23" ht="13.5">
      <c r="L123" s="101"/>
      <c r="M123" s="102" t="str">
        <f t="shared" si="5"/>
        <v>兵庫県立加古川南高等学校</v>
      </c>
      <c r="N123" s="103">
        <v>10212</v>
      </c>
      <c r="O123" s="101" t="s">
        <v>518</v>
      </c>
      <c r="P123" s="101" t="s">
        <v>263</v>
      </c>
      <c r="Q123" s="101" t="s">
        <v>519</v>
      </c>
      <c r="R123" s="101" t="s">
        <v>520</v>
      </c>
      <c r="S123" s="101" t="s">
        <v>521</v>
      </c>
      <c r="T123" s="101" t="s">
        <v>887</v>
      </c>
      <c r="V123" s="105">
        <v>306</v>
      </c>
      <c r="W123" s="106" t="s">
        <v>763</v>
      </c>
    </row>
    <row r="124" spans="12:23" ht="13.5">
      <c r="L124" s="101"/>
      <c r="M124" s="102" t="str">
        <f t="shared" si="5"/>
        <v>兵庫県立加古川北高等学校</v>
      </c>
      <c r="N124" s="103">
        <v>10213</v>
      </c>
      <c r="O124" s="101" t="s">
        <v>522</v>
      </c>
      <c r="P124" s="101" t="s">
        <v>263</v>
      </c>
      <c r="Q124" s="101" t="s">
        <v>519</v>
      </c>
      <c r="R124" s="101" t="s">
        <v>523</v>
      </c>
      <c r="S124" s="101" t="s">
        <v>524</v>
      </c>
      <c r="T124" s="101" t="s">
        <v>525</v>
      </c>
      <c r="V124" s="105">
        <v>305</v>
      </c>
      <c r="W124" s="106" t="s">
        <v>764</v>
      </c>
    </row>
    <row r="125" spans="12:23" ht="13.5">
      <c r="L125" s="101"/>
      <c r="M125" s="102" t="str">
        <f t="shared" si="5"/>
        <v>兵庫県立吉川高等学校</v>
      </c>
      <c r="N125" s="103">
        <v>10214</v>
      </c>
      <c r="O125" s="101" t="s">
        <v>526</v>
      </c>
      <c r="P125" s="101" t="s">
        <v>263</v>
      </c>
      <c r="Q125" s="101" t="s">
        <v>527</v>
      </c>
      <c r="R125" s="101" t="s">
        <v>528</v>
      </c>
      <c r="S125" s="101" t="s">
        <v>529</v>
      </c>
      <c r="T125" s="101" t="s">
        <v>530</v>
      </c>
      <c r="V125" s="105">
        <v>315</v>
      </c>
      <c r="W125" s="106" t="s">
        <v>765</v>
      </c>
    </row>
    <row r="126" spans="12:23" ht="13.5">
      <c r="L126" s="101"/>
      <c r="M126" s="102" t="str">
        <f t="shared" si="5"/>
        <v>兵庫県立高砂高等学校</v>
      </c>
      <c r="N126" s="103">
        <v>10217</v>
      </c>
      <c r="O126" s="101" t="s">
        <v>888</v>
      </c>
      <c r="P126" s="101" t="s">
        <v>263</v>
      </c>
      <c r="Q126" s="101" t="s">
        <v>532</v>
      </c>
      <c r="R126" s="101" t="s">
        <v>889</v>
      </c>
      <c r="S126" s="101" t="s">
        <v>890</v>
      </c>
      <c r="T126" s="101" t="s">
        <v>891</v>
      </c>
      <c r="V126" s="105">
        <v>311</v>
      </c>
      <c r="W126" s="106" t="s">
        <v>768</v>
      </c>
    </row>
    <row r="127" spans="12:23" ht="13.5">
      <c r="L127" s="101"/>
      <c r="M127" s="102" t="str">
        <f t="shared" si="5"/>
        <v>兵庫県立高砂南高等学校</v>
      </c>
      <c r="N127" s="103">
        <v>10218</v>
      </c>
      <c r="O127" s="101" t="s">
        <v>531</v>
      </c>
      <c r="P127" s="101" t="s">
        <v>263</v>
      </c>
      <c r="Q127" s="101" t="s">
        <v>532</v>
      </c>
      <c r="R127" s="101" t="s">
        <v>533</v>
      </c>
      <c r="S127" s="101" t="s">
        <v>534</v>
      </c>
      <c r="T127" s="101" t="s">
        <v>535</v>
      </c>
      <c r="V127" s="105">
        <v>312</v>
      </c>
      <c r="W127" s="106" t="s">
        <v>769</v>
      </c>
    </row>
    <row r="128" spans="12:23" ht="13.5">
      <c r="L128" s="101"/>
      <c r="M128" s="102" t="str">
        <f t="shared" si="5"/>
        <v>兵庫県立三木東高等学校</v>
      </c>
      <c r="N128" s="103">
        <v>10221</v>
      </c>
      <c r="O128" s="101" t="s">
        <v>536</v>
      </c>
      <c r="P128" s="101" t="s">
        <v>263</v>
      </c>
      <c r="Q128" s="101" t="s">
        <v>527</v>
      </c>
      <c r="R128" s="101" t="s">
        <v>537</v>
      </c>
      <c r="S128" s="101" t="s">
        <v>538</v>
      </c>
      <c r="T128" s="101" t="s">
        <v>539</v>
      </c>
      <c r="V128" s="105">
        <v>310</v>
      </c>
      <c r="W128" s="106" t="s">
        <v>771</v>
      </c>
    </row>
    <row r="129" spans="12:23" ht="13.5">
      <c r="L129" s="101"/>
      <c r="M129" s="102" t="str">
        <f t="shared" si="5"/>
        <v>兵庫県立社高等学校</v>
      </c>
      <c r="N129" s="103">
        <v>10223</v>
      </c>
      <c r="O129" s="101" t="s">
        <v>540</v>
      </c>
      <c r="P129" s="101" t="s">
        <v>263</v>
      </c>
      <c r="Q129" s="101" t="s">
        <v>541</v>
      </c>
      <c r="R129" s="101" t="s">
        <v>542</v>
      </c>
      <c r="S129" s="101" t="s">
        <v>543</v>
      </c>
      <c r="T129" s="101" t="s">
        <v>544</v>
      </c>
      <c r="V129" s="105">
        <v>318</v>
      </c>
      <c r="W129" s="106" t="s">
        <v>773</v>
      </c>
    </row>
    <row r="130" spans="12:23" ht="13.5">
      <c r="L130" s="101"/>
      <c r="M130" s="102" t="str">
        <f t="shared" si="5"/>
        <v>兵庫県立小野工業高等学校</v>
      </c>
      <c r="N130" s="103">
        <v>10225</v>
      </c>
      <c r="O130" s="101" t="s">
        <v>545</v>
      </c>
      <c r="P130" s="101" t="s">
        <v>263</v>
      </c>
      <c r="Q130" s="101" t="s">
        <v>546</v>
      </c>
      <c r="R130" s="101" t="s">
        <v>547</v>
      </c>
      <c r="S130" s="101" t="s">
        <v>548</v>
      </c>
      <c r="T130" s="101" t="s">
        <v>549</v>
      </c>
      <c r="V130" s="105">
        <v>314</v>
      </c>
      <c r="W130" s="106" t="s">
        <v>775</v>
      </c>
    </row>
    <row r="131" spans="12:23" ht="13.5">
      <c r="L131" s="101"/>
      <c r="M131" s="102" t="str">
        <f t="shared" si="5"/>
        <v>兵庫県立松陽高等学校</v>
      </c>
      <c r="N131" s="103">
        <v>10226</v>
      </c>
      <c r="O131" s="101" t="s">
        <v>550</v>
      </c>
      <c r="P131" s="101" t="s">
        <v>263</v>
      </c>
      <c r="Q131" s="101" t="s">
        <v>532</v>
      </c>
      <c r="R131" s="101" t="s">
        <v>551</v>
      </c>
      <c r="S131" s="101" t="s">
        <v>552</v>
      </c>
      <c r="T131" s="101" t="s">
        <v>553</v>
      </c>
      <c r="V131" s="105">
        <v>313</v>
      </c>
      <c r="W131" s="106" t="s">
        <v>776</v>
      </c>
    </row>
    <row r="132" spans="12:23" ht="13.5">
      <c r="L132" s="101"/>
      <c r="M132" s="102" t="str">
        <f t="shared" si="5"/>
        <v>兵庫県立東播工業高等学校</v>
      </c>
      <c r="N132" s="103">
        <v>10251</v>
      </c>
      <c r="O132" s="101" t="s">
        <v>554</v>
      </c>
      <c r="P132" s="101" t="s">
        <v>263</v>
      </c>
      <c r="Q132" s="101" t="s">
        <v>519</v>
      </c>
      <c r="R132" s="101" t="s">
        <v>555</v>
      </c>
      <c r="S132" s="101" t="s">
        <v>556</v>
      </c>
      <c r="T132" s="101" t="s">
        <v>557</v>
      </c>
      <c r="V132" s="105">
        <v>307</v>
      </c>
      <c r="W132" s="106" t="s">
        <v>799</v>
      </c>
    </row>
    <row r="133" spans="12:23" ht="13.5">
      <c r="L133" s="101"/>
      <c r="M133" s="102" t="str">
        <f t="shared" si="5"/>
        <v>兵庫県立東播磨高等学校</v>
      </c>
      <c r="N133" s="103">
        <v>10252</v>
      </c>
      <c r="O133" s="101" t="s">
        <v>558</v>
      </c>
      <c r="P133" s="101" t="s">
        <v>263</v>
      </c>
      <c r="Q133" s="101" t="s">
        <v>559</v>
      </c>
      <c r="R133" s="101" t="s">
        <v>560</v>
      </c>
      <c r="S133" s="101" t="s">
        <v>561</v>
      </c>
      <c r="T133" s="101" t="s">
        <v>562</v>
      </c>
      <c r="V133" s="105">
        <v>308</v>
      </c>
      <c r="W133" s="106" t="s">
        <v>800</v>
      </c>
    </row>
    <row r="134" spans="12:23" ht="13.5">
      <c r="L134" s="101"/>
      <c r="M134" s="102" t="str">
        <f t="shared" si="5"/>
        <v>兵庫県立農業高等学校</v>
      </c>
      <c r="N134" s="103">
        <v>10259</v>
      </c>
      <c r="O134" s="101" t="s">
        <v>563</v>
      </c>
      <c r="P134" s="101" t="s">
        <v>263</v>
      </c>
      <c r="Q134" s="101" t="s">
        <v>519</v>
      </c>
      <c r="R134" s="101" t="s">
        <v>564</v>
      </c>
      <c r="S134" s="101" t="s">
        <v>565</v>
      </c>
      <c r="T134" s="101" t="s">
        <v>566</v>
      </c>
      <c r="V134" s="105">
        <v>317</v>
      </c>
      <c r="W134" s="106" t="s">
        <v>807</v>
      </c>
    </row>
    <row r="135" spans="12:23" ht="13.5">
      <c r="L135" s="101"/>
      <c r="M135" s="102" t="str">
        <f t="shared" si="5"/>
        <v>兵庫県立播磨南高等学校</v>
      </c>
      <c r="N135" s="103">
        <v>10260</v>
      </c>
      <c r="O135" s="101" t="s">
        <v>567</v>
      </c>
      <c r="P135" s="101" t="s">
        <v>263</v>
      </c>
      <c r="Q135" s="101" t="s">
        <v>568</v>
      </c>
      <c r="R135" s="101" t="s">
        <v>569</v>
      </c>
      <c r="S135" s="101" t="s">
        <v>570</v>
      </c>
      <c r="T135" s="101" t="s">
        <v>571</v>
      </c>
      <c r="V135" s="105">
        <v>309</v>
      </c>
      <c r="W135" s="106" t="s">
        <v>808</v>
      </c>
    </row>
    <row r="136" spans="12:23" ht="13.5">
      <c r="L136" s="101"/>
      <c r="M136" s="102" t="str">
        <f t="shared" si="5"/>
        <v>兵庫県立明石西高等学校</v>
      </c>
      <c r="N136" s="103">
        <v>10280</v>
      </c>
      <c r="O136" s="101" t="s">
        <v>572</v>
      </c>
      <c r="P136" s="101" t="s">
        <v>263</v>
      </c>
      <c r="Q136" s="101" t="s">
        <v>573</v>
      </c>
      <c r="R136" s="101" t="s">
        <v>574</v>
      </c>
      <c r="S136" s="101" t="s">
        <v>575</v>
      </c>
      <c r="T136" s="101" t="s">
        <v>576</v>
      </c>
      <c r="V136" s="105">
        <v>301</v>
      </c>
      <c r="W136" s="106" t="s">
        <v>828</v>
      </c>
    </row>
    <row r="137" spans="12:23" ht="13.5">
      <c r="L137" s="101"/>
      <c r="M137" s="102" t="str">
        <f t="shared" si="5"/>
        <v>兵庫県立明石北高等学校</v>
      </c>
      <c r="N137" s="103">
        <v>10281</v>
      </c>
      <c r="O137" s="101" t="s">
        <v>580</v>
      </c>
      <c r="P137" s="101" t="s">
        <v>263</v>
      </c>
      <c r="Q137" s="101" t="s">
        <v>573</v>
      </c>
      <c r="R137" s="101" t="s">
        <v>577</v>
      </c>
      <c r="S137" s="101" t="s">
        <v>578</v>
      </c>
      <c r="T137" s="101" t="s">
        <v>579</v>
      </c>
      <c r="V137" s="105">
        <v>302</v>
      </c>
      <c r="W137" s="106" t="s">
        <v>829</v>
      </c>
    </row>
    <row r="138" spans="12:23" ht="13.5">
      <c r="L138" s="101"/>
      <c r="M138" s="102" t="str">
        <f t="shared" si="5"/>
        <v>明石工業高等専門学校</v>
      </c>
      <c r="N138" s="103">
        <v>10292</v>
      </c>
      <c r="O138" s="101" t="s">
        <v>581</v>
      </c>
      <c r="P138" s="101" t="s">
        <v>263</v>
      </c>
      <c r="Q138" s="101" t="s">
        <v>573</v>
      </c>
      <c r="R138" s="101" t="s">
        <v>582</v>
      </c>
      <c r="S138" s="101" t="s">
        <v>583</v>
      </c>
      <c r="T138" s="101" t="s">
        <v>584</v>
      </c>
      <c r="V138" s="105">
        <v>316</v>
      </c>
      <c r="W138" s="106" t="s">
        <v>251</v>
      </c>
    </row>
    <row r="139" spans="12:20" ht="13.5">
      <c r="L139" s="101"/>
      <c r="M139" s="102">
        <f t="shared" si="5"/>
      </c>
      <c r="N139" s="103"/>
      <c r="O139" s="101"/>
      <c r="P139" s="101"/>
      <c r="Q139" s="101"/>
      <c r="R139" s="101"/>
      <c r="S139" s="101"/>
      <c r="T139" s="101"/>
    </row>
    <row r="140" spans="12:20" ht="13.5">
      <c r="L140" s="101"/>
      <c r="M140" s="102">
        <f t="shared" si="5"/>
      </c>
      <c r="N140" s="103"/>
      <c r="O140" s="101"/>
      <c r="P140" s="101"/>
      <c r="Q140" s="101"/>
      <c r="R140" s="101"/>
      <c r="S140" s="101"/>
      <c r="T140" s="101"/>
    </row>
    <row r="141" spans="12:20" ht="13.5">
      <c r="L141" s="101"/>
      <c r="M141" s="102">
        <f t="shared" si="5"/>
      </c>
      <c r="N141" s="103"/>
      <c r="O141" s="101"/>
      <c r="P141" s="101"/>
      <c r="Q141" s="101"/>
      <c r="R141" s="101"/>
      <c r="S141" s="101"/>
      <c r="T141" s="101"/>
    </row>
    <row r="142" spans="12:20" ht="13.5">
      <c r="L142" s="101"/>
      <c r="M142" s="102">
        <f t="shared" si="5"/>
      </c>
      <c r="N142" s="103"/>
      <c r="O142" s="101"/>
      <c r="P142" s="101"/>
      <c r="Q142" s="101"/>
      <c r="R142" s="101"/>
      <c r="S142" s="101"/>
      <c r="T142" s="101"/>
    </row>
    <row r="143" spans="12:20" ht="13.5">
      <c r="L143" s="101"/>
      <c r="M143" s="102">
        <f t="shared" si="5"/>
      </c>
      <c r="N143" s="103"/>
      <c r="O143" s="101"/>
      <c r="P143" s="101"/>
      <c r="Q143" s="101"/>
      <c r="R143" s="101"/>
      <c r="S143" s="101"/>
      <c r="T143" s="101"/>
    </row>
    <row r="144" spans="12:20" ht="13.5">
      <c r="L144" s="101"/>
      <c r="M144" s="102">
        <f t="shared" si="5"/>
      </c>
      <c r="N144" s="103"/>
      <c r="O144" s="101"/>
      <c r="P144" s="101"/>
      <c r="Q144" s="101"/>
      <c r="R144" s="101"/>
      <c r="S144" s="101"/>
      <c r="T144" s="101"/>
    </row>
    <row r="145" spans="12:20" ht="13.5">
      <c r="L145" s="101"/>
      <c r="M145" s="102">
        <f t="shared" si="5"/>
      </c>
      <c r="N145" s="103"/>
      <c r="O145" s="101"/>
      <c r="P145" s="101"/>
      <c r="Q145" s="101"/>
      <c r="R145" s="101"/>
      <c r="S145" s="101"/>
      <c r="T145" s="101"/>
    </row>
    <row r="146" spans="12:20" ht="13.5">
      <c r="L146" s="101"/>
      <c r="M146" s="102">
        <f t="shared" si="5"/>
      </c>
      <c r="N146" s="103"/>
      <c r="O146" s="101"/>
      <c r="P146" s="101"/>
      <c r="Q146" s="101"/>
      <c r="R146" s="101"/>
      <c r="S146" s="101"/>
      <c r="T146" s="101"/>
    </row>
    <row r="147" spans="12:20" ht="13.5">
      <c r="L147" s="101"/>
      <c r="M147" s="102">
        <f t="shared" si="5"/>
      </c>
      <c r="N147" s="103"/>
      <c r="O147" s="101"/>
      <c r="P147" s="101"/>
      <c r="Q147" s="101"/>
      <c r="R147" s="101"/>
      <c r="S147" s="101"/>
      <c r="T147" s="101"/>
    </row>
    <row r="148" spans="12:20" ht="13.5">
      <c r="L148" s="101"/>
      <c r="M148" s="102">
        <f t="shared" si="5"/>
      </c>
      <c r="N148" s="103"/>
      <c r="O148" s="101"/>
      <c r="P148" s="101"/>
      <c r="Q148" s="101"/>
      <c r="R148" s="101"/>
      <c r="S148" s="101"/>
      <c r="T148" s="101"/>
    </row>
    <row r="149" spans="12:20" ht="13.5">
      <c r="L149" s="101"/>
      <c r="M149" s="102">
        <f t="shared" si="5"/>
      </c>
      <c r="N149" s="103"/>
      <c r="O149" s="101"/>
      <c r="P149" s="101"/>
      <c r="Q149" s="101"/>
      <c r="R149" s="101"/>
      <c r="S149" s="101"/>
      <c r="T149" s="101"/>
    </row>
    <row r="150" spans="12:20" ht="13.5">
      <c r="L150" s="101"/>
      <c r="M150" s="102">
        <f t="shared" si="5"/>
      </c>
      <c r="N150" s="103"/>
      <c r="O150" s="101"/>
      <c r="P150" s="101"/>
      <c r="Q150" s="101"/>
      <c r="R150" s="101"/>
      <c r="S150" s="101"/>
      <c r="T150" s="101"/>
    </row>
    <row r="151" spans="12:20" ht="13.5">
      <c r="L151" s="101"/>
      <c r="M151" s="102">
        <f t="shared" si="5"/>
      </c>
      <c r="N151" s="103"/>
      <c r="O151" s="101"/>
      <c r="P151" s="101"/>
      <c r="Q151" s="101"/>
      <c r="R151" s="101"/>
      <c r="S151" s="101"/>
      <c r="T151" s="101"/>
    </row>
    <row r="152" spans="12:20" ht="13.5">
      <c r="L152" s="101"/>
      <c r="M152" s="102">
        <f t="shared" si="5"/>
      </c>
      <c r="N152" s="103"/>
      <c r="O152" s="101"/>
      <c r="P152" s="101"/>
      <c r="Q152" s="101"/>
      <c r="R152" s="101"/>
      <c r="S152" s="101"/>
      <c r="T152" s="101"/>
    </row>
    <row r="153" spans="12:20" ht="13.5">
      <c r="L153" s="101"/>
      <c r="M153" s="102">
        <f aca="true" t="shared" si="6" ref="M153:M180">IF(E34&lt;&gt;"",E34,"")</f>
      </c>
      <c r="N153" s="103"/>
      <c r="O153" s="101"/>
      <c r="P153" s="101"/>
      <c r="Q153" s="101"/>
      <c r="R153" s="101"/>
      <c r="S153" s="101"/>
      <c r="T153" s="101"/>
    </row>
    <row r="154" spans="12:20" ht="13.5">
      <c r="L154" s="101"/>
      <c r="M154" s="102">
        <f t="shared" si="6"/>
      </c>
      <c r="N154" s="103"/>
      <c r="O154" s="101"/>
      <c r="P154" s="101"/>
      <c r="Q154" s="101"/>
      <c r="R154" s="101"/>
      <c r="S154" s="101"/>
      <c r="T154" s="101"/>
    </row>
    <row r="155" spans="12:20" ht="13.5">
      <c r="L155" s="101"/>
      <c r="M155" s="102">
        <f t="shared" si="6"/>
      </c>
      <c r="N155" s="103"/>
      <c r="O155" s="101"/>
      <c r="P155" s="101"/>
      <c r="Q155" s="101"/>
      <c r="R155" s="101"/>
      <c r="S155" s="101"/>
      <c r="T155" s="101"/>
    </row>
    <row r="156" spans="12:20" ht="13.5">
      <c r="L156" s="101"/>
      <c r="M156" s="102">
        <f t="shared" si="6"/>
      </c>
      <c r="N156" s="103"/>
      <c r="O156" s="101"/>
      <c r="P156" s="101"/>
      <c r="Q156" s="101"/>
      <c r="R156" s="101"/>
      <c r="S156" s="101"/>
      <c r="T156" s="101"/>
    </row>
    <row r="157" spans="12:20" ht="13.5">
      <c r="L157" s="101"/>
      <c r="M157" s="102">
        <f t="shared" si="6"/>
      </c>
      <c r="N157" s="103"/>
      <c r="O157" s="101"/>
      <c r="P157" s="101"/>
      <c r="Q157" s="101"/>
      <c r="R157" s="101"/>
      <c r="S157" s="101"/>
      <c r="T157" s="101"/>
    </row>
    <row r="158" spans="12:20" ht="13.5">
      <c r="L158" s="101"/>
      <c r="M158" s="102">
        <f t="shared" si="6"/>
      </c>
      <c r="N158" s="103"/>
      <c r="O158" s="101"/>
      <c r="P158" s="101"/>
      <c r="Q158" s="101"/>
      <c r="R158" s="101"/>
      <c r="S158" s="101"/>
      <c r="T158" s="101"/>
    </row>
    <row r="159" spans="12:20" ht="13.5">
      <c r="L159" s="101"/>
      <c r="M159" s="102">
        <f t="shared" si="6"/>
      </c>
      <c r="N159" s="103"/>
      <c r="O159" s="101"/>
      <c r="P159" s="101"/>
      <c r="Q159" s="101"/>
      <c r="R159" s="101"/>
      <c r="S159" s="101"/>
      <c r="T159" s="101"/>
    </row>
    <row r="160" spans="12:20" ht="13.5">
      <c r="L160" s="101"/>
      <c r="M160" s="102">
        <f t="shared" si="6"/>
      </c>
      <c r="N160" s="103"/>
      <c r="O160" s="101"/>
      <c r="P160" s="101"/>
      <c r="Q160" s="101"/>
      <c r="R160" s="101"/>
      <c r="S160" s="101"/>
      <c r="T160" s="101"/>
    </row>
    <row r="161" spans="12:20" ht="13.5">
      <c r="L161" s="101"/>
      <c r="M161" s="102">
        <f t="shared" si="6"/>
      </c>
      <c r="N161" s="103"/>
      <c r="O161" s="101"/>
      <c r="P161" s="101"/>
      <c r="Q161" s="101"/>
      <c r="R161" s="101"/>
      <c r="S161" s="101"/>
      <c r="T161" s="101"/>
    </row>
    <row r="162" spans="12:20" ht="13.5">
      <c r="L162" s="101"/>
      <c r="M162" s="102">
        <f t="shared" si="6"/>
      </c>
      <c r="N162" s="103"/>
      <c r="O162" s="101"/>
      <c r="P162" s="101"/>
      <c r="Q162" s="101"/>
      <c r="R162" s="101"/>
      <c r="S162" s="101"/>
      <c r="T162" s="101"/>
    </row>
    <row r="163" spans="12:20" ht="13.5">
      <c r="L163" s="101"/>
      <c r="M163" s="102">
        <f t="shared" si="6"/>
      </c>
      <c r="N163" s="103"/>
      <c r="O163" s="101"/>
      <c r="P163" s="101"/>
      <c r="Q163" s="101"/>
      <c r="R163" s="101"/>
      <c r="S163" s="101"/>
      <c r="T163" s="101"/>
    </row>
    <row r="164" spans="12:20" ht="13.5">
      <c r="L164" s="101"/>
      <c r="M164" s="102">
        <f t="shared" si="6"/>
      </c>
      <c r="N164" s="103"/>
      <c r="O164" s="101"/>
      <c r="P164" s="101"/>
      <c r="Q164" s="101"/>
      <c r="R164" s="101"/>
      <c r="S164" s="101"/>
      <c r="T164" s="101"/>
    </row>
    <row r="165" spans="12:20" ht="13.5">
      <c r="L165" s="101"/>
      <c r="M165" s="102">
        <f t="shared" si="6"/>
      </c>
      <c r="N165" s="103"/>
      <c r="O165" s="101"/>
      <c r="P165" s="101"/>
      <c r="Q165" s="101"/>
      <c r="R165" s="101"/>
      <c r="S165" s="101"/>
      <c r="T165" s="101"/>
    </row>
    <row r="166" spans="12:20" ht="13.5">
      <c r="L166" s="101"/>
      <c r="M166" s="102">
        <f t="shared" si="6"/>
      </c>
      <c r="N166" s="103"/>
      <c r="O166" s="101"/>
      <c r="P166" s="101"/>
      <c r="Q166" s="101"/>
      <c r="R166" s="101"/>
      <c r="S166" s="101"/>
      <c r="T166" s="101"/>
    </row>
    <row r="167" spans="12:20" ht="13.5">
      <c r="L167" s="101"/>
      <c r="M167" s="102">
        <f t="shared" si="6"/>
      </c>
      <c r="N167" s="103"/>
      <c r="O167" s="101"/>
      <c r="P167" s="101"/>
      <c r="Q167" s="101"/>
      <c r="R167" s="101"/>
      <c r="S167" s="101"/>
      <c r="T167" s="101"/>
    </row>
    <row r="168" spans="12:20" ht="13.5">
      <c r="L168" s="101"/>
      <c r="M168" s="102">
        <f t="shared" si="6"/>
      </c>
      <c r="N168" s="103"/>
      <c r="O168" s="101"/>
      <c r="P168" s="101"/>
      <c r="Q168" s="101"/>
      <c r="R168" s="101"/>
      <c r="S168" s="101"/>
      <c r="T168" s="101"/>
    </row>
    <row r="169" spans="12:20" ht="13.5">
      <c r="L169" s="101"/>
      <c r="M169" s="102">
        <f t="shared" si="6"/>
      </c>
      <c r="N169" s="103"/>
      <c r="O169" s="101"/>
      <c r="P169" s="101"/>
      <c r="Q169" s="101"/>
      <c r="R169" s="101"/>
      <c r="S169" s="101"/>
      <c r="T169" s="101"/>
    </row>
    <row r="170" spans="12:20" ht="13.5">
      <c r="L170" s="101"/>
      <c r="M170" s="102">
        <f t="shared" si="6"/>
      </c>
      <c r="N170" s="103"/>
      <c r="O170" s="101"/>
      <c r="P170" s="101"/>
      <c r="Q170" s="101"/>
      <c r="R170" s="101"/>
      <c r="S170" s="101"/>
      <c r="T170" s="101"/>
    </row>
    <row r="171" spans="12:20" ht="13.5">
      <c r="L171" s="101"/>
      <c r="M171" s="102">
        <f t="shared" si="6"/>
      </c>
      <c r="N171" s="103"/>
      <c r="O171" s="101"/>
      <c r="P171" s="101"/>
      <c r="Q171" s="101"/>
      <c r="R171" s="101"/>
      <c r="S171" s="101"/>
      <c r="T171" s="101"/>
    </row>
    <row r="172" spans="12:20" ht="13.5">
      <c r="L172" s="101"/>
      <c r="M172" s="102">
        <f t="shared" si="6"/>
      </c>
      <c r="N172" s="103"/>
      <c r="O172" s="101"/>
      <c r="P172" s="101"/>
      <c r="Q172" s="101"/>
      <c r="R172" s="101"/>
      <c r="S172" s="101"/>
      <c r="T172" s="101"/>
    </row>
    <row r="173" spans="12:20" ht="13.5">
      <c r="L173" s="101"/>
      <c r="M173" s="102">
        <f t="shared" si="6"/>
      </c>
      <c r="N173" s="103"/>
      <c r="O173" s="101"/>
      <c r="P173" s="101"/>
      <c r="Q173" s="101"/>
      <c r="R173" s="101"/>
      <c r="S173" s="101"/>
      <c r="T173" s="101"/>
    </row>
    <row r="174" spans="12:20" ht="13.5">
      <c r="L174" s="101"/>
      <c r="M174" s="102">
        <f t="shared" si="6"/>
      </c>
      <c r="N174" s="103"/>
      <c r="O174" s="101"/>
      <c r="P174" s="101"/>
      <c r="Q174" s="101"/>
      <c r="R174" s="101"/>
      <c r="S174" s="101"/>
      <c r="T174" s="101"/>
    </row>
    <row r="175" spans="12:20" ht="13.5">
      <c r="L175" s="101"/>
      <c r="M175" s="102">
        <f t="shared" si="6"/>
      </c>
      <c r="N175" s="103"/>
      <c r="O175" s="101"/>
      <c r="P175" s="101"/>
      <c r="Q175" s="101"/>
      <c r="R175" s="101"/>
      <c r="S175" s="101"/>
      <c r="T175" s="101"/>
    </row>
    <row r="176" spans="12:20" ht="13.5">
      <c r="L176" s="101"/>
      <c r="M176" s="102">
        <f t="shared" si="6"/>
      </c>
      <c r="N176" s="103"/>
      <c r="O176" s="101"/>
      <c r="P176" s="101"/>
      <c r="Q176" s="101"/>
      <c r="R176" s="101"/>
      <c r="S176" s="101"/>
      <c r="T176" s="101"/>
    </row>
    <row r="177" spans="12:20" ht="13.5">
      <c r="L177" s="101"/>
      <c r="M177" s="102">
        <f t="shared" si="6"/>
      </c>
      <c r="N177" s="103"/>
      <c r="O177" s="101"/>
      <c r="P177" s="101"/>
      <c r="Q177" s="101"/>
      <c r="R177" s="101"/>
      <c r="S177" s="101"/>
      <c r="T177" s="101"/>
    </row>
    <row r="178" spans="12:20" ht="13.5">
      <c r="L178" s="101"/>
      <c r="M178" s="102">
        <f t="shared" si="6"/>
      </c>
      <c r="N178" s="103"/>
      <c r="O178" s="101"/>
      <c r="P178" s="101"/>
      <c r="Q178" s="101"/>
      <c r="R178" s="101"/>
      <c r="S178" s="101"/>
      <c r="T178" s="101"/>
    </row>
    <row r="179" spans="12:20" ht="13.5">
      <c r="L179" s="101"/>
      <c r="M179" s="102">
        <f t="shared" si="6"/>
      </c>
      <c r="N179" s="103"/>
      <c r="O179" s="101"/>
      <c r="P179" s="101"/>
      <c r="Q179" s="101"/>
      <c r="R179" s="101"/>
      <c r="S179" s="101"/>
      <c r="T179" s="101"/>
    </row>
    <row r="180" spans="12:20" ht="13.5">
      <c r="L180" s="101"/>
      <c r="M180" s="102">
        <f t="shared" si="6"/>
      </c>
      <c r="N180" s="103"/>
      <c r="O180" s="101"/>
      <c r="P180" s="101"/>
      <c r="Q180" s="101"/>
      <c r="R180" s="101"/>
      <c r="S180" s="101"/>
      <c r="T180" s="101"/>
    </row>
    <row r="181" spans="12:23" ht="13.5">
      <c r="L181" s="101" t="s">
        <v>120</v>
      </c>
      <c r="M181" s="102" t="str">
        <f aca="true" t="shared" si="7" ref="M181:M207">IF(F2&lt;&gt;"",F2,"")</f>
        <v>賢明女子学院高等学校</v>
      </c>
      <c r="N181" s="103">
        <v>10059</v>
      </c>
      <c r="O181" s="101" t="s">
        <v>651</v>
      </c>
      <c r="P181" s="101" t="s">
        <v>263</v>
      </c>
      <c r="Q181" s="101" t="s">
        <v>586</v>
      </c>
      <c r="R181" s="101" t="s">
        <v>514</v>
      </c>
      <c r="S181" s="101" t="s">
        <v>892</v>
      </c>
      <c r="T181" s="101" t="s">
        <v>893</v>
      </c>
      <c r="V181" s="105">
        <v>414</v>
      </c>
      <c r="W181" s="106" t="s">
        <v>728</v>
      </c>
    </row>
    <row r="182" spans="12:23" ht="13.5">
      <c r="L182" s="101"/>
      <c r="M182" s="102" t="str">
        <f t="shared" si="7"/>
        <v>東洋大学附属姫路高等学校</v>
      </c>
      <c r="N182" s="103">
        <v>10168</v>
      </c>
      <c r="O182" s="101" t="s">
        <v>585</v>
      </c>
      <c r="P182" s="101" t="s">
        <v>263</v>
      </c>
      <c r="Q182" s="101" t="s">
        <v>586</v>
      </c>
      <c r="R182" s="101" t="s">
        <v>587</v>
      </c>
      <c r="S182" s="101" t="s">
        <v>588</v>
      </c>
      <c r="T182" s="101" t="s">
        <v>589</v>
      </c>
      <c r="V182" s="105">
        <v>413</v>
      </c>
      <c r="W182" s="106" t="s">
        <v>749</v>
      </c>
    </row>
    <row r="183" spans="12:23" ht="13.5">
      <c r="L183" s="101"/>
      <c r="M183" s="102" t="str">
        <f t="shared" si="7"/>
        <v>日ノ本学園高等学校</v>
      </c>
      <c r="N183" s="103">
        <v>10178</v>
      </c>
      <c r="O183" s="101" t="s">
        <v>894</v>
      </c>
      <c r="P183" s="101" t="s">
        <v>263</v>
      </c>
      <c r="Q183" s="101" t="s">
        <v>586</v>
      </c>
      <c r="R183" s="101" t="s">
        <v>895</v>
      </c>
      <c r="S183" s="101" t="s">
        <v>896</v>
      </c>
      <c r="T183" s="101" t="s">
        <v>897</v>
      </c>
      <c r="V183" s="105">
        <v>422</v>
      </c>
      <c r="W183" s="106" t="s">
        <v>752</v>
      </c>
    </row>
    <row r="184" spans="12:23" ht="13.5">
      <c r="L184" s="101"/>
      <c r="M184" s="102" t="str">
        <f t="shared" si="7"/>
        <v>姫路市立琴丘高等学校</v>
      </c>
      <c r="N184" s="103">
        <v>10185</v>
      </c>
      <c r="O184" s="101" t="s">
        <v>590</v>
      </c>
      <c r="P184" s="101" t="s">
        <v>263</v>
      </c>
      <c r="Q184" s="101" t="s">
        <v>586</v>
      </c>
      <c r="R184" s="101" t="s">
        <v>591</v>
      </c>
      <c r="S184" s="101" t="s">
        <v>592</v>
      </c>
      <c r="T184" s="101" t="s">
        <v>593</v>
      </c>
      <c r="V184" s="105">
        <v>411</v>
      </c>
      <c r="W184" s="106" t="s">
        <v>753</v>
      </c>
    </row>
    <row r="185" spans="12:23" ht="13.5">
      <c r="L185" s="101"/>
      <c r="M185" s="102" t="str">
        <f t="shared" si="7"/>
        <v>姫路市立姫路高等学校</v>
      </c>
      <c r="N185" s="103">
        <v>10192</v>
      </c>
      <c r="O185" s="101" t="s">
        <v>594</v>
      </c>
      <c r="P185" s="101" t="s">
        <v>263</v>
      </c>
      <c r="Q185" s="101" t="s">
        <v>586</v>
      </c>
      <c r="R185" s="101" t="s">
        <v>595</v>
      </c>
      <c r="S185" s="101" t="s">
        <v>596</v>
      </c>
      <c r="T185" s="101" t="s">
        <v>597</v>
      </c>
      <c r="V185" s="105">
        <v>410</v>
      </c>
      <c r="W185" s="106" t="s">
        <v>754</v>
      </c>
    </row>
    <row r="186" spans="12:23" ht="13.5">
      <c r="L186" s="101"/>
      <c r="M186" s="102" t="str">
        <f t="shared" si="7"/>
        <v>姫路女学院高等学校</v>
      </c>
      <c r="N186" s="103">
        <v>10206</v>
      </c>
      <c r="O186" s="101" t="s">
        <v>598</v>
      </c>
      <c r="P186" s="101" t="s">
        <v>263</v>
      </c>
      <c r="Q186" s="101" t="s">
        <v>586</v>
      </c>
      <c r="R186" s="101" t="s">
        <v>599</v>
      </c>
      <c r="S186" s="101" t="s">
        <v>600</v>
      </c>
      <c r="T186" s="101" t="s">
        <v>601</v>
      </c>
      <c r="V186" s="105">
        <v>412</v>
      </c>
      <c r="W186" s="106" t="s">
        <v>904</v>
      </c>
    </row>
    <row r="187" spans="12:23" ht="13.5">
      <c r="L187" s="101"/>
      <c r="M187" s="102" t="str">
        <f t="shared" si="7"/>
        <v>兵庫県立佐用高等学校</v>
      </c>
      <c r="N187" s="103">
        <v>10220</v>
      </c>
      <c r="O187" s="101" t="s">
        <v>602</v>
      </c>
      <c r="P187" s="101" t="s">
        <v>263</v>
      </c>
      <c r="Q187" s="101" t="s">
        <v>603</v>
      </c>
      <c r="R187" s="101" t="s">
        <v>604</v>
      </c>
      <c r="S187" s="101" t="s">
        <v>605</v>
      </c>
      <c r="T187" s="101" t="s">
        <v>606</v>
      </c>
      <c r="V187" s="105">
        <v>420</v>
      </c>
      <c r="W187" s="106" t="s">
        <v>604</v>
      </c>
    </row>
    <row r="188" spans="12:23" ht="13.5">
      <c r="L188" s="101"/>
      <c r="M188" s="102" t="str">
        <f t="shared" si="7"/>
        <v>兵庫県立山崎高等学校</v>
      </c>
      <c r="N188" s="103">
        <v>10222</v>
      </c>
      <c r="O188" s="101" t="s">
        <v>607</v>
      </c>
      <c r="P188" s="101" t="s">
        <v>263</v>
      </c>
      <c r="Q188" s="101" t="s">
        <v>608</v>
      </c>
      <c r="R188" s="101" t="s">
        <v>609</v>
      </c>
      <c r="S188" s="101" t="s">
        <v>610</v>
      </c>
      <c r="T188" s="101" t="s">
        <v>611</v>
      </c>
      <c r="V188" s="105">
        <v>421</v>
      </c>
      <c r="W188" s="106" t="s">
        <v>772</v>
      </c>
    </row>
    <row r="189" spans="12:23" ht="13.5">
      <c r="L189" s="101"/>
      <c r="M189" s="102" t="str">
        <f t="shared" si="7"/>
        <v>兵庫県立上郡高等学校</v>
      </c>
      <c r="N189" s="103">
        <v>10227</v>
      </c>
      <c r="O189" s="101" t="s">
        <v>612</v>
      </c>
      <c r="P189" s="101" t="s">
        <v>263</v>
      </c>
      <c r="Q189" s="101" t="s">
        <v>613</v>
      </c>
      <c r="R189" s="101" t="s">
        <v>614</v>
      </c>
      <c r="S189" s="101" t="s">
        <v>615</v>
      </c>
      <c r="T189" s="101" t="s">
        <v>616</v>
      </c>
      <c r="V189" s="105">
        <v>418</v>
      </c>
      <c r="W189" s="106" t="s">
        <v>777</v>
      </c>
    </row>
    <row r="190" spans="12:23" ht="13.5">
      <c r="L190" s="101"/>
      <c r="M190" s="102" t="str">
        <f t="shared" si="7"/>
        <v>兵庫県立飾磨工業高校</v>
      </c>
      <c r="N190" s="103">
        <v>10228</v>
      </c>
      <c r="O190" s="101" t="s">
        <v>617</v>
      </c>
      <c r="P190" s="101" t="s">
        <v>263</v>
      </c>
      <c r="Q190" s="101" t="s">
        <v>586</v>
      </c>
      <c r="R190" s="101" t="s">
        <v>618</v>
      </c>
      <c r="S190" s="101" t="s">
        <v>619</v>
      </c>
      <c r="T190" s="101" t="s">
        <v>620</v>
      </c>
      <c r="V190" s="105">
        <v>403</v>
      </c>
      <c r="W190" s="106" t="s">
        <v>778</v>
      </c>
    </row>
    <row r="191" spans="12:23" ht="13.5">
      <c r="L191" s="101"/>
      <c r="M191" s="102" t="str">
        <f t="shared" si="7"/>
        <v>兵庫県立相生産業高等学校</v>
      </c>
      <c r="N191" s="103">
        <v>10242</v>
      </c>
      <c r="O191" s="101" t="s">
        <v>621</v>
      </c>
      <c r="P191" s="101" t="s">
        <v>263</v>
      </c>
      <c r="Q191" s="101" t="s">
        <v>622</v>
      </c>
      <c r="R191" s="101" t="s">
        <v>623</v>
      </c>
      <c r="S191" s="101" t="s">
        <v>624</v>
      </c>
      <c r="T191" s="101" t="s">
        <v>625</v>
      </c>
      <c r="V191" s="105">
        <v>416</v>
      </c>
      <c r="W191" s="106" t="s">
        <v>792</v>
      </c>
    </row>
    <row r="192" spans="12:23" ht="13.5">
      <c r="L192" s="101"/>
      <c r="M192" s="102" t="str">
        <f t="shared" si="7"/>
        <v>兵庫県立太子高等学校</v>
      </c>
      <c r="N192" s="103">
        <v>10243</v>
      </c>
      <c r="O192" s="101" t="s">
        <v>626</v>
      </c>
      <c r="P192" s="101" t="s">
        <v>263</v>
      </c>
      <c r="Q192" s="101" t="s">
        <v>627</v>
      </c>
      <c r="R192" s="101" t="s">
        <v>628</v>
      </c>
      <c r="S192" s="101" t="s">
        <v>629</v>
      </c>
      <c r="T192" s="101" t="s">
        <v>630</v>
      </c>
      <c r="V192" s="105">
        <v>426</v>
      </c>
      <c r="W192" s="106" t="s">
        <v>793</v>
      </c>
    </row>
    <row r="193" spans="12:23" ht="13.5">
      <c r="L193" s="101"/>
      <c r="M193" s="102" t="str">
        <f t="shared" si="7"/>
        <v>兵庫県立大学附属高等学校</v>
      </c>
      <c r="N193" s="103">
        <v>10246</v>
      </c>
      <c r="O193" s="101" t="s">
        <v>631</v>
      </c>
      <c r="P193" s="101" t="s">
        <v>263</v>
      </c>
      <c r="Q193" s="101" t="s">
        <v>613</v>
      </c>
      <c r="R193" s="101" t="s">
        <v>632</v>
      </c>
      <c r="S193" s="101" t="s">
        <v>633</v>
      </c>
      <c r="T193" s="101" t="s">
        <v>634</v>
      </c>
      <c r="V193" s="105">
        <v>419</v>
      </c>
      <c r="W193" s="106" t="s">
        <v>794</v>
      </c>
    </row>
    <row r="194" spans="12:23" ht="13.5">
      <c r="L194" s="101"/>
      <c r="M194" s="102" t="str">
        <f t="shared" si="7"/>
        <v>兵庫県立姫路工業高等学校</v>
      </c>
      <c r="N194" s="103">
        <v>10262</v>
      </c>
      <c r="O194" s="101" t="s">
        <v>635</v>
      </c>
      <c r="P194" s="101" t="s">
        <v>263</v>
      </c>
      <c r="Q194" s="101" t="s">
        <v>586</v>
      </c>
      <c r="R194" s="101" t="s">
        <v>636</v>
      </c>
      <c r="S194" s="101" t="s">
        <v>637</v>
      </c>
      <c r="T194" s="101" t="s">
        <v>638</v>
      </c>
      <c r="V194" s="105">
        <v>409</v>
      </c>
      <c r="W194" s="106" t="s">
        <v>810</v>
      </c>
    </row>
    <row r="195" spans="12:23" ht="13.5">
      <c r="L195" s="101"/>
      <c r="M195" s="102" t="str">
        <f t="shared" si="7"/>
        <v>兵庫県立姫路商業高等学校</v>
      </c>
      <c r="N195" s="103">
        <v>10263</v>
      </c>
      <c r="O195" s="101" t="s">
        <v>639</v>
      </c>
      <c r="P195" s="101" t="s">
        <v>263</v>
      </c>
      <c r="Q195" s="101" t="s">
        <v>586</v>
      </c>
      <c r="R195" s="101" t="s">
        <v>640</v>
      </c>
      <c r="S195" s="101" t="s">
        <v>641</v>
      </c>
      <c r="T195" s="101" t="s">
        <v>642</v>
      </c>
      <c r="V195" s="105">
        <v>408</v>
      </c>
      <c r="W195" s="106" t="s">
        <v>811</v>
      </c>
    </row>
    <row r="196" spans="12:23" ht="13.5">
      <c r="L196" s="101"/>
      <c r="M196" s="102" t="str">
        <f t="shared" si="7"/>
        <v>兵庫県立姫路飾西高等学校</v>
      </c>
      <c r="N196" s="103">
        <v>10264</v>
      </c>
      <c r="O196" s="101" t="s">
        <v>643</v>
      </c>
      <c r="P196" s="101" t="s">
        <v>263</v>
      </c>
      <c r="Q196" s="101" t="s">
        <v>586</v>
      </c>
      <c r="R196" s="101" t="s">
        <v>644</v>
      </c>
      <c r="S196" s="101" t="s">
        <v>645</v>
      </c>
      <c r="T196" s="101" t="s">
        <v>646</v>
      </c>
      <c r="V196" s="105">
        <v>407</v>
      </c>
      <c r="W196" s="106" t="s">
        <v>812</v>
      </c>
    </row>
    <row r="197" spans="12:23" ht="13.5">
      <c r="L197" s="101"/>
      <c r="M197" s="102" t="str">
        <f t="shared" si="7"/>
        <v>兵庫県立姫路西高等学校</v>
      </c>
      <c r="N197" s="103">
        <v>10265</v>
      </c>
      <c r="O197" s="101" t="s">
        <v>647</v>
      </c>
      <c r="P197" s="101" t="s">
        <v>263</v>
      </c>
      <c r="Q197" s="101" t="s">
        <v>586</v>
      </c>
      <c r="R197" s="101" t="s">
        <v>648</v>
      </c>
      <c r="S197" s="101" t="s">
        <v>649</v>
      </c>
      <c r="T197" s="101" t="s">
        <v>650</v>
      </c>
      <c r="V197" s="105">
        <v>402</v>
      </c>
      <c r="W197" s="106" t="s">
        <v>813</v>
      </c>
    </row>
    <row r="198" spans="12:23" ht="13.5">
      <c r="L198" s="101"/>
      <c r="M198" s="102" t="str">
        <f t="shared" si="7"/>
        <v>兵庫県立姫路東高等学校</v>
      </c>
      <c r="N198" s="103">
        <v>10266</v>
      </c>
      <c r="O198" s="101" t="s">
        <v>651</v>
      </c>
      <c r="P198" s="101" t="s">
        <v>263</v>
      </c>
      <c r="Q198" s="101" t="s">
        <v>586</v>
      </c>
      <c r="R198" s="101" t="s">
        <v>514</v>
      </c>
      <c r="S198" s="101" t="s">
        <v>652</v>
      </c>
      <c r="T198" s="101" t="s">
        <v>653</v>
      </c>
      <c r="V198" s="105">
        <v>401</v>
      </c>
      <c r="W198" s="106" t="s">
        <v>814</v>
      </c>
    </row>
    <row r="199" spans="12:23" ht="13.5">
      <c r="L199" s="101"/>
      <c r="M199" s="102" t="str">
        <f t="shared" si="7"/>
        <v>兵庫県立姫路南高等学校</v>
      </c>
      <c r="N199" s="103">
        <v>10267</v>
      </c>
      <c r="O199" s="101" t="s">
        <v>654</v>
      </c>
      <c r="P199" s="101" t="s">
        <v>263</v>
      </c>
      <c r="Q199" s="101" t="s">
        <v>586</v>
      </c>
      <c r="R199" s="101" t="s">
        <v>655</v>
      </c>
      <c r="S199" s="101" t="s">
        <v>656</v>
      </c>
      <c r="T199" s="101" t="s">
        <v>657</v>
      </c>
      <c r="V199" s="105">
        <v>404</v>
      </c>
      <c r="W199" s="106" t="s">
        <v>815</v>
      </c>
    </row>
    <row r="200" spans="12:23" ht="13.5">
      <c r="L200" s="101"/>
      <c r="M200" s="102" t="str">
        <f t="shared" si="7"/>
        <v>兵庫県立姫路別所高等学校</v>
      </c>
      <c r="N200" s="103">
        <v>10268</v>
      </c>
      <c r="O200" s="101" t="s">
        <v>658</v>
      </c>
      <c r="P200" s="101" t="s">
        <v>263</v>
      </c>
      <c r="Q200" s="101" t="s">
        <v>586</v>
      </c>
      <c r="R200" s="101" t="s">
        <v>659</v>
      </c>
      <c r="S200" s="101" t="s">
        <v>660</v>
      </c>
      <c r="T200" s="101" t="s">
        <v>661</v>
      </c>
      <c r="V200" s="105">
        <v>406</v>
      </c>
      <c r="W200" s="106" t="s">
        <v>816</v>
      </c>
    </row>
    <row r="201" spans="12:23" ht="13.5">
      <c r="L201" s="101"/>
      <c r="M201" s="102" t="str">
        <f t="shared" si="7"/>
        <v>兵庫県立福崎高等学校</v>
      </c>
      <c r="N201" s="103">
        <v>10271</v>
      </c>
      <c r="O201" s="101" t="s">
        <v>662</v>
      </c>
      <c r="P201" s="101" t="s">
        <v>263</v>
      </c>
      <c r="Q201" s="101" t="s">
        <v>663</v>
      </c>
      <c r="R201" s="101" t="s">
        <v>664</v>
      </c>
      <c r="S201" s="101" t="s">
        <v>665</v>
      </c>
      <c r="T201" s="101" t="s">
        <v>666</v>
      </c>
      <c r="V201" s="105">
        <v>417</v>
      </c>
      <c r="W201" s="106" t="s">
        <v>819</v>
      </c>
    </row>
    <row r="202" spans="12:23" ht="13.5">
      <c r="L202" s="101"/>
      <c r="M202" s="102" t="str">
        <f t="shared" si="7"/>
        <v>兵庫県立網干高等学校</v>
      </c>
      <c r="N202" s="103">
        <v>10283</v>
      </c>
      <c r="O202" s="101" t="s">
        <v>667</v>
      </c>
      <c r="P202" s="101" t="s">
        <v>263</v>
      </c>
      <c r="Q202" s="101" t="s">
        <v>668</v>
      </c>
      <c r="R202" s="101" t="s">
        <v>669</v>
      </c>
      <c r="S202" s="101" t="s">
        <v>670</v>
      </c>
      <c r="T202" s="101" t="s">
        <v>671</v>
      </c>
      <c r="V202" s="105">
        <v>405</v>
      </c>
      <c r="W202" s="106" t="s">
        <v>831</v>
      </c>
    </row>
    <row r="203" spans="12:23" ht="13.5">
      <c r="L203" s="101"/>
      <c r="M203" s="102" t="str">
        <f t="shared" si="7"/>
        <v>兵庫県立龍野北高等学校</v>
      </c>
      <c r="N203" s="103">
        <v>10285</v>
      </c>
      <c r="O203" s="101" t="s">
        <v>672</v>
      </c>
      <c r="P203" s="101" t="s">
        <v>263</v>
      </c>
      <c r="Q203" s="101" t="s">
        <v>673</v>
      </c>
      <c r="R203" s="101" t="s">
        <v>674</v>
      </c>
      <c r="S203" s="101" t="s">
        <v>675</v>
      </c>
      <c r="T203" s="101" t="s">
        <v>676</v>
      </c>
      <c r="V203" s="105">
        <v>424</v>
      </c>
      <c r="W203" s="106" t="s">
        <v>833</v>
      </c>
    </row>
    <row r="204" spans="12:23" ht="13.5">
      <c r="L204" s="101"/>
      <c r="M204" s="102" t="str">
        <f t="shared" si="7"/>
        <v>兵庫県立神崎高等学校</v>
      </c>
      <c r="N204" s="103">
        <v>19187</v>
      </c>
      <c r="O204" s="101" t="s">
        <v>677</v>
      </c>
      <c r="P204" s="101" t="s">
        <v>263</v>
      </c>
      <c r="Q204" s="101" t="s">
        <v>678</v>
      </c>
      <c r="R204" s="101" t="s">
        <v>679</v>
      </c>
      <c r="S204" s="101" t="s">
        <v>680</v>
      </c>
      <c r="T204" s="101" t="s">
        <v>681</v>
      </c>
      <c r="V204" s="105">
        <v>427</v>
      </c>
      <c r="W204" s="106" t="s">
        <v>836</v>
      </c>
    </row>
    <row r="205" spans="12:23" ht="13.5">
      <c r="L205" s="101"/>
      <c r="M205" s="102" t="str">
        <f t="shared" si="7"/>
        <v>家島</v>
      </c>
      <c r="N205" s="103"/>
      <c r="O205" s="101"/>
      <c r="P205" s="101"/>
      <c r="Q205" s="101"/>
      <c r="R205" s="101"/>
      <c r="S205" s="101"/>
      <c r="T205" s="101"/>
      <c r="V205" s="105">
        <v>415</v>
      </c>
      <c r="W205" s="106" t="s">
        <v>842</v>
      </c>
    </row>
    <row r="206" spans="12:23" ht="13.5">
      <c r="L206" s="101"/>
      <c r="M206" s="102" t="str">
        <f t="shared" si="7"/>
        <v>市立飾磨</v>
      </c>
      <c r="N206" s="103"/>
      <c r="O206" s="101"/>
      <c r="P206" s="101"/>
      <c r="Q206" s="101"/>
      <c r="R206" s="101"/>
      <c r="S206" s="101"/>
      <c r="T206" s="101"/>
      <c r="V206" s="105">
        <v>423</v>
      </c>
      <c r="W206" s="106" t="s">
        <v>843</v>
      </c>
    </row>
    <row r="207" spans="12:23" ht="13.5">
      <c r="L207" s="101"/>
      <c r="M207" s="102" t="str">
        <f t="shared" si="7"/>
        <v>千種</v>
      </c>
      <c r="N207" s="103"/>
      <c r="O207" s="101"/>
      <c r="P207" s="101"/>
      <c r="Q207" s="101"/>
      <c r="R207" s="101"/>
      <c r="S207" s="101"/>
      <c r="T207" s="101"/>
      <c r="V207" s="105">
        <v>425</v>
      </c>
      <c r="W207" s="106" t="s">
        <v>844</v>
      </c>
    </row>
    <row r="208" spans="12:20" ht="13.5">
      <c r="L208" s="101"/>
      <c r="M208" s="102"/>
      <c r="N208" s="103"/>
      <c r="O208" s="101"/>
      <c r="P208" s="101"/>
      <c r="Q208" s="101"/>
      <c r="R208" s="101"/>
      <c r="S208" s="101"/>
      <c r="T208" s="101"/>
    </row>
    <row r="209" spans="12:20" ht="13.5">
      <c r="L209" s="101"/>
      <c r="M209" s="102">
        <f aca="true" t="shared" si="8" ref="M209:M240">IF(F30&lt;&gt;"",F30,"")</f>
      </c>
      <c r="N209" s="103"/>
      <c r="O209" s="101"/>
      <c r="P209" s="101"/>
      <c r="Q209" s="101"/>
      <c r="R209" s="101"/>
      <c r="S209" s="101"/>
      <c r="T209" s="101"/>
    </row>
    <row r="210" spans="12:20" ht="13.5">
      <c r="L210" s="101"/>
      <c r="M210" s="102">
        <f t="shared" si="8"/>
      </c>
      <c r="N210" s="103"/>
      <c r="O210" s="101"/>
      <c r="P210" s="101"/>
      <c r="Q210" s="101"/>
      <c r="R210" s="101"/>
      <c r="S210" s="101"/>
      <c r="T210" s="101"/>
    </row>
    <row r="211" spans="12:20" ht="13.5">
      <c r="L211" s="101"/>
      <c r="M211" s="102">
        <f t="shared" si="8"/>
      </c>
      <c r="N211" s="103"/>
      <c r="O211" s="101"/>
      <c r="P211" s="101"/>
      <c r="Q211" s="101"/>
      <c r="R211" s="101"/>
      <c r="S211" s="101"/>
      <c r="T211" s="101"/>
    </row>
    <row r="212" spans="12:20" ht="13.5">
      <c r="L212" s="101"/>
      <c r="M212" s="102">
        <f t="shared" si="8"/>
      </c>
      <c r="N212" s="103"/>
      <c r="O212" s="101"/>
      <c r="P212" s="101"/>
      <c r="Q212" s="101"/>
      <c r="R212" s="101"/>
      <c r="S212" s="101"/>
      <c r="T212" s="101"/>
    </row>
    <row r="213" spans="12:20" ht="13.5">
      <c r="L213" s="101"/>
      <c r="M213" s="102">
        <f t="shared" si="8"/>
      </c>
      <c r="N213" s="103"/>
      <c r="O213" s="101"/>
      <c r="P213" s="101"/>
      <c r="Q213" s="101"/>
      <c r="R213" s="101"/>
      <c r="S213" s="101"/>
      <c r="T213" s="101"/>
    </row>
    <row r="214" spans="12:20" ht="13.5">
      <c r="L214" s="101"/>
      <c r="M214" s="102">
        <f t="shared" si="8"/>
      </c>
      <c r="N214" s="103"/>
      <c r="O214" s="101"/>
      <c r="P214" s="101"/>
      <c r="Q214" s="101"/>
      <c r="R214" s="101"/>
      <c r="S214" s="101"/>
      <c r="T214" s="101"/>
    </row>
    <row r="215" spans="12:20" ht="13.5">
      <c r="L215" s="101"/>
      <c r="M215" s="102">
        <f t="shared" si="8"/>
      </c>
      <c r="N215" s="103"/>
      <c r="O215" s="101"/>
      <c r="P215" s="101"/>
      <c r="Q215" s="101"/>
      <c r="R215" s="101"/>
      <c r="S215" s="101"/>
      <c r="T215" s="101"/>
    </row>
    <row r="216" spans="12:20" ht="13.5">
      <c r="L216" s="101"/>
      <c r="M216" s="102">
        <f t="shared" si="8"/>
      </c>
      <c r="N216" s="103"/>
      <c r="O216" s="101"/>
      <c r="P216" s="101"/>
      <c r="Q216" s="101"/>
      <c r="R216" s="101"/>
      <c r="S216" s="101"/>
      <c r="T216" s="101"/>
    </row>
    <row r="217" spans="12:20" ht="13.5">
      <c r="L217" s="101"/>
      <c r="M217" s="102">
        <f t="shared" si="8"/>
      </c>
      <c r="N217" s="103"/>
      <c r="O217" s="101"/>
      <c r="P217" s="101"/>
      <c r="Q217" s="101"/>
      <c r="R217" s="101"/>
      <c r="S217" s="101"/>
      <c r="T217" s="101"/>
    </row>
    <row r="218" spans="12:20" ht="13.5">
      <c r="L218" s="101"/>
      <c r="M218" s="102">
        <f t="shared" si="8"/>
      </c>
      <c r="N218" s="103"/>
      <c r="O218" s="101"/>
      <c r="P218" s="101"/>
      <c r="Q218" s="101"/>
      <c r="R218" s="101"/>
      <c r="S218" s="101"/>
      <c r="T218" s="101"/>
    </row>
    <row r="219" spans="12:20" ht="13.5">
      <c r="L219" s="101"/>
      <c r="M219" s="102">
        <f t="shared" si="8"/>
      </c>
      <c r="N219" s="103"/>
      <c r="O219" s="101"/>
      <c r="P219" s="101"/>
      <c r="Q219" s="101"/>
      <c r="R219" s="101"/>
      <c r="S219" s="101"/>
      <c r="T219" s="101"/>
    </row>
    <row r="220" spans="12:20" ht="13.5">
      <c r="L220" s="101"/>
      <c r="M220" s="102">
        <f t="shared" si="8"/>
      </c>
      <c r="N220" s="103"/>
      <c r="O220" s="101"/>
      <c r="P220" s="101"/>
      <c r="Q220" s="101"/>
      <c r="R220" s="101"/>
      <c r="S220" s="101"/>
      <c r="T220" s="101"/>
    </row>
    <row r="221" spans="12:20" ht="13.5">
      <c r="L221" s="101"/>
      <c r="M221" s="102">
        <f t="shared" si="8"/>
      </c>
      <c r="N221" s="103"/>
      <c r="O221" s="101"/>
      <c r="P221" s="101"/>
      <c r="Q221" s="101"/>
      <c r="R221" s="101"/>
      <c r="S221" s="101"/>
      <c r="T221" s="101"/>
    </row>
    <row r="222" spans="12:20" ht="13.5">
      <c r="L222" s="101"/>
      <c r="M222" s="102">
        <f t="shared" si="8"/>
      </c>
      <c r="N222" s="103"/>
      <c r="O222" s="101"/>
      <c r="P222" s="101"/>
      <c r="Q222" s="101"/>
      <c r="R222" s="101"/>
      <c r="S222" s="101"/>
      <c r="T222" s="101"/>
    </row>
    <row r="223" spans="12:20" ht="13.5">
      <c r="L223" s="101"/>
      <c r="M223" s="102">
        <f t="shared" si="8"/>
      </c>
      <c r="N223" s="103"/>
      <c r="O223" s="101"/>
      <c r="P223" s="101"/>
      <c r="Q223" s="101"/>
      <c r="R223" s="101"/>
      <c r="S223" s="101"/>
      <c r="T223" s="101"/>
    </row>
    <row r="224" spans="12:20" ht="13.5">
      <c r="L224" s="101"/>
      <c r="M224" s="102">
        <f t="shared" si="8"/>
      </c>
      <c r="N224" s="103"/>
      <c r="O224" s="101"/>
      <c r="P224" s="101"/>
      <c r="Q224" s="101"/>
      <c r="R224" s="101"/>
      <c r="S224" s="101"/>
      <c r="T224" s="101"/>
    </row>
    <row r="225" spans="12:20" ht="13.5">
      <c r="L225" s="101"/>
      <c r="M225" s="102">
        <f t="shared" si="8"/>
      </c>
      <c r="N225" s="103"/>
      <c r="O225" s="101"/>
      <c r="P225" s="101"/>
      <c r="Q225" s="101"/>
      <c r="R225" s="101"/>
      <c r="S225" s="101"/>
      <c r="T225" s="101"/>
    </row>
    <row r="226" spans="12:20" ht="13.5">
      <c r="L226" s="101"/>
      <c r="M226" s="102">
        <f t="shared" si="8"/>
      </c>
      <c r="N226" s="103"/>
      <c r="O226" s="101"/>
      <c r="P226" s="101"/>
      <c r="Q226" s="101"/>
      <c r="R226" s="101"/>
      <c r="S226" s="101"/>
      <c r="T226" s="101"/>
    </row>
    <row r="227" spans="12:20" ht="13.5">
      <c r="L227" s="101"/>
      <c r="M227" s="102">
        <f t="shared" si="8"/>
      </c>
      <c r="N227" s="103"/>
      <c r="O227" s="101"/>
      <c r="P227" s="101"/>
      <c r="Q227" s="101"/>
      <c r="R227" s="101"/>
      <c r="S227" s="101"/>
      <c r="T227" s="101"/>
    </row>
    <row r="228" spans="12:20" ht="13.5">
      <c r="L228" s="101"/>
      <c r="M228" s="102">
        <f t="shared" si="8"/>
      </c>
      <c r="N228" s="103"/>
      <c r="O228" s="101"/>
      <c r="P228" s="101"/>
      <c r="Q228" s="101"/>
      <c r="R228" s="101"/>
      <c r="S228" s="101"/>
      <c r="T228" s="101"/>
    </row>
    <row r="229" spans="12:20" ht="13.5">
      <c r="L229" s="101"/>
      <c r="M229" s="102">
        <f t="shared" si="8"/>
      </c>
      <c r="N229" s="103"/>
      <c r="O229" s="101"/>
      <c r="P229" s="101"/>
      <c r="Q229" s="101"/>
      <c r="R229" s="101"/>
      <c r="S229" s="101"/>
      <c r="T229" s="101"/>
    </row>
    <row r="230" spans="12:20" ht="13.5">
      <c r="L230" s="101"/>
      <c r="M230" s="102">
        <f t="shared" si="8"/>
      </c>
      <c r="N230" s="103"/>
      <c r="O230" s="101"/>
      <c r="P230" s="101"/>
      <c r="Q230" s="101"/>
      <c r="R230" s="101"/>
      <c r="S230" s="101"/>
      <c r="T230" s="101"/>
    </row>
    <row r="231" spans="12:20" ht="13.5">
      <c r="L231" s="101"/>
      <c r="M231" s="102">
        <f t="shared" si="8"/>
      </c>
      <c r="N231" s="103"/>
      <c r="O231" s="101"/>
      <c r="P231" s="101"/>
      <c r="Q231" s="101"/>
      <c r="R231" s="101"/>
      <c r="S231" s="101"/>
      <c r="T231" s="101"/>
    </row>
    <row r="232" spans="12:20" ht="13.5">
      <c r="L232" s="101"/>
      <c r="M232" s="102">
        <f t="shared" si="8"/>
      </c>
      <c r="N232" s="103"/>
      <c r="O232" s="101"/>
      <c r="P232" s="101"/>
      <c r="Q232" s="101"/>
      <c r="R232" s="101"/>
      <c r="S232" s="101"/>
      <c r="T232" s="101"/>
    </row>
    <row r="233" spans="12:20" ht="13.5">
      <c r="L233" s="101"/>
      <c r="M233" s="102">
        <f t="shared" si="8"/>
      </c>
      <c r="N233" s="103"/>
      <c r="O233" s="101"/>
      <c r="P233" s="101"/>
      <c r="Q233" s="101"/>
      <c r="R233" s="101"/>
      <c r="S233" s="101"/>
      <c r="T233" s="101"/>
    </row>
    <row r="234" spans="12:20" ht="13.5">
      <c r="L234" s="101"/>
      <c r="M234" s="102">
        <f t="shared" si="8"/>
      </c>
      <c r="N234" s="103"/>
      <c r="O234" s="101"/>
      <c r="P234" s="101"/>
      <c r="Q234" s="101"/>
      <c r="R234" s="101"/>
      <c r="S234" s="101"/>
      <c r="T234" s="101"/>
    </row>
    <row r="235" spans="12:20" ht="13.5">
      <c r="L235" s="101"/>
      <c r="M235" s="102">
        <f t="shared" si="8"/>
      </c>
      <c r="N235" s="103"/>
      <c r="O235" s="101"/>
      <c r="P235" s="101"/>
      <c r="Q235" s="101"/>
      <c r="R235" s="101"/>
      <c r="S235" s="101"/>
      <c r="T235" s="101"/>
    </row>
    <row r="236" spans="12:20" ht="13.5">
      <c r="L236" s="101"/>
      <c r="M236" s="102">
        <f t="shared" si="8"/>
      </c>
      <c r="N236" s="103"/>
      <c r="O236" s="101"/>
      <c r="P236" s="101"/>
      <c r="Q236" s="101"/>
      <c r="R236" s="101"/>
      <c r="S236" s="101"/>
      <c r="T236" s="101"/>
    </row>
    <row r="237" spans="12:20" ht="13.5">
      <c r="L237" s="101"/>
      <c r="M237" s="102">
        <f t="shared" si="8"/>
      </c>
      <c r="N237" s="103"/>
      <c r="O237" s="101"/>
      <c r="P237" s="101"/>
      <c r="Q237" s="101"/>
      <c r="R237" s="101"/>
      <c r="S237" s="101"/>
      <c r="T237" s="101"/>
    </row>
    <row r="238" spans="12:20" ht="13.5">
      <c r="L238" s="101"/>
      <c r="M238" s="102">
        <f t="shared" si="8"/>
      </c>
      <c r="N238" s="103"/>
      <c r="O238" s="101"/>
      <c r="P238" s="101"/>
      <c r="Q238" s="101"/>
      <c r="R238" s="101"/>
      <c r="S238" s="101"/>
      <c r="T238" s="101"/>
    </row>
    <row r="239" spans="12:20" ht="13.5">
      <c r="L239" s="101"/>
      <c r="M239" s="102">
        <f t="shared" si="8"/>
      </c>
      <c r="N239" s="103"/>
      <c r="O239" s="101"/>
      <c r="P239" s="101"/>
      <c r="Q239" s="101"/>
      <c r="R239" s="101"/>
      <c r="S239" s="101"/>
      <c r="T239" s="101"/>
    </row>
    <row r="240" spans="12:20" ht="13.5">
      <c r="L240" s="101"/>
      <c r="M240" s="102">
        <f t="shared" si="8"/>
      </c>
      <c r="N240" s="103"/>
      <c r="O240" s="101"/>
      <c r="P240" s="101"/>
      <c r="Q240" s="101"/>
      <c r="R240" s="101"/>
      <c r="S240" s="101"/>
      <c r="T240" s="101"/>
    </row>
    <row r="241" spans="12:23" ht="13.5">
      <c r="L241" s="101" t="s">
        <v>121</v>
      </c>
      <c r="M241" s="102" t="str">
        <f aca="true" t="shared" si="9" ref="M241:M272">IF(G2&lt;&gt;"",G2,"")</f>
        <v>兵庫県立香住高等学校</v>
      </c>
      <c r="N241" s="103">
        <v>10216</v>
      </c>
      <c r="O241" s="101" t="s">
        <v>898</v>
      </c>
      <c r="P241" s="101" t="s">
        <v>263</v>
      </c>
      <c r="Q241" s="101" t="s">
        <v>899</v>
      </c>
      <c r="R241" s="101" t="s">
        <v>900</v>
      </c>
      <c r="S241" s="101" t="s">
        <v>901</v>
      </c>
      <c r="T241" s="101" t="s">
        <v>902</v>
      </c>
      <c r="V241" s="105">
        <v>508</v>
      </c>
      <c r="W241" s="106" t="s">
        <v>767</v>
      </c>
    </row>
    <row r="242" spans="12:23" ht="13.5">
      <c r="L242" s="101"/>
      <c r="M242" s="102" t="str">
        <f t="shared" si="9"/>
        <v>兵庫県立出石高等学校</v>
      </c>
      <c r="N242" s="103">
        <v>10224</v>
      </c>
      <c r="O242" s="101" t="s">
        <v>682</v>
      </c>
      <c r="P242" s="101" t="s">
        <v>263</v>
      </c>
      <c r="Q242" s="101" t="s">
        <v>683</v>
      </c>
      <c r="R242" s="101" t="s">
        <v>684</v>
      </c>
      <c r="S242" s="101" t="s">
        <v>685</v>
      </c>
      <c r="T242" s="101" t="s">
        <v>686</v>
      </c>
      <c r="V242" s="105">
        <v>506</v>
      </c>
      <c r="W242" s="106" t="s">
        <v>774</v>
      </c>
    </row>
    <row r="243" spans="12:23" ht="13.5">
      <c r="L243" s="101"/>
      <c r="M243" s="102" t="str">
        <f t="shared" si="9"/>
        <v>兵庫県立生野高等学校</v>
      </c>
      <c r="N243" s="103">
        <v>10235</v>
      </c>
      <c r="O243" s="101" t="s">
        <v>687</v>
      </c>
      <c r="P243" s="101" t="s">
        <v>263</v>
      </c>
      <c r="Q243" s="101" t="s">
        <v>688</v>
      </c>
      <c r="R243" s="101" t="s">
        <v>689</v>
      </c>
      <c r="S243" s="101" t="s">
        <v>690</v>
      </c>
      <c r="T243" s="101" t="s">
        <v>691</v>
      </c>
      <c r="V243" s="105">
        <v>501</v>
      </c>
      <c r="W243" s="106" t="s">
        <v>785</v>
      </c>
    </row>
    <row r="244" spans="12:23" ht="13.5">
      <c r="L244" s="101"/>
      <c r="M244" s="102" t="str">
        <f t="shared" si="9"/>
        <v>兵庫県立但馬農業高等学校</v>
      </c>
      <c r="N244" s="103">
        <v>10247</v>
      </c>
      <c r="O244" s="101" t="s">
        <v>692</v>
      </c>
      <c r="P244" s="101" t="s">
        <v>263</v>
      </c>
      <c r="Q244" s="101" t="s">
        <v>693</v>
      </c>
      <c r="R244" s="101" t="s">
        <v>694</v>
      </c>
      <c r="S244" s="101" t="s">
        <v>404</v>
      </c>
      <c r="T244" s="101" t="s">
        <v>695</v>
      </c>
      <c r="V244" s="105">
        <v>504</v>
      </c>
      <c r="W244" s="106" t="s">
        <v>795</v>
      </c>
    </row>
    <row r="245" spans="12:23" ht="13.5">
      <c r="L245" s="101"/>
      <c r="M245" s="102" t="str">
        <f t="shared" si="9"/>
        <v>兵庫県立日高高等学校</v>
      </c>
      <c r="N245" s="103">
        <v>10258</v>
      </c>
      <c r="O245" s="101" t="s">
        <v>696</v>
      </c>
      <c r="P245" s="101" t="s">
        <v>263</v>
      </c>
      <c r="Q245" s="101" t="s">
        <v>683</v>
      </c>
      <c r="R245" s="101" t="s">
        <v>697</v>
      </c>
      <c r="S245" s="101" t="s">
        <v>404</v>
      </c>
      <c r="T245" s="101" t="s">
        <v>698</v>
      </c>
      <c r="V245" s="105">
        <v>507</v>
      </c>
      <c r="W245" s="106" t="s">
        <v>806</v>
      </c>
    </row>
    <row r="246" spans="12:23" ht="13.5">
      <c r="L246" s="101"/>
      <c r="M246" s="102" t="str">
        <f t="shared" si="9"/>
        <v>兵庫県立八鹿高等学校</v>
      </c>
      <c r="N246" s="103">
        <v>10261</v>
      </c>
      <c r="O246" s="101" t="s">
        <v>699</v>
      </c>
      <c r="P246" s="101" t="s">
        <v>263</v>
      </c>
      <c r="Q246" s="101" t="s">
        <v>700</v>
      </c>
      <c r="R246" s="101" t="s">
        <v>701</v>
      </c>
      <c r="S246" s="101" t="s">
        <v>702</v>
      </c>
      <c r="T246" s="101" t="s">
        <v>703</v>
      </c>
      <c r="V246" s="105">
        <v>503</v>
      </c>
      <c r="W246" s="106" t="s">
        <v>809</v>
      </c>
    </row>
    <row r="247" spans="12:23" ht="13.5">
      <c r="L247" s="101"/>
      <c r="M247" s="102" t="str">
        <f t="shared" si="9"/>
        <v>兵庫県立豊岡高等学校</v>
      </c>
      <c r="N247" s="103">
        <v>10277</v>
      </c>
      <c r="O247" s="101" t="s">
        <v>704</v>
      </c>
      <c r="P247" s="101" t="s">
        <v>263</v>
      </c>
      <c r="Q247" s="101" t="s">
        <v>683</v>
      </c>
      <c r="R247" s="101" t="s">
        <v>705</v>
      </c>
      <c r="S247" s="101" t="s">
        <v>706</v>
      </c>
      <c r="T247" s="101" t="s">
        <v>707</v>
      </c>
      <c r="V247" s="105">
        <v>505</v>
      </c>
      <c r="W247" s="106" t="s">
        <v>825</v>
      </c>
    </row>
    <row r="248" spans="12:23" ht="13.5">
      <c r="L248" s="101"/>
      <c r="M248" s="102" t="str">
        <f t="shared" si="9"/>
        <v>兵庫県立豊岡総合高等学校</v>
      </c>
      <c r="N248" s="103">
        <v>10278</v>
      </c>
      <c r="O248" s="101" t="s">
        <v>708</v>
      </c>
      <c r="P248" s="101" t="s">
        <v>263</v>
      </c>
      <c r="Q248" s="101" t="s">
        <v>683</v>
      </c>
      <c r="R248" s="101" t="s">
        <v>709</v>
      </c>
      <c r="S248" s="101" t="s">
        <v>710</v>
      </c>
      <c r="T248" s="101" t="s">
        <v>711</v>
      </c>
      <c r="V248" s="105">
        <v>509</v>
      </c>
      <c r="W248" s="106" t="s">
        <v>826</v>
      </c>
    </row>
    <row r="249" spans="12:23" ht="13.5">
      <c r="L249" s="101"/>
      <c r="M249" s="102" t="str">
        <f t="shared" si="9"/>
        <v>兵庫県立篠山産業高等学校</v>
      </c>
      <c r="N249" s="103">
        <v>24263</v>
      </c>
      <c r="O249" s="101" t="s">
        <v>712</v>
      </c>
      <c r="P249" s="101" t="s">
        <v>263</v>
      </c>
      <c r="Q249" s="101" t="s">
        <v>713</v>
      </c>
      <c r="R249" s="101" t="s">
        <v>714</v>
      </c>
      <c r="S249" s="101" t="s">
        <v>715</v>
      </c>
      <c r="T249" s="101" t="s">
        <v>716</v>
      </c>
      <c r="V249" s="105">
        <v>510</v>
      </c>
      <c r="W249" s="106" t="s">
        <v>837</v>
      </c>
    </row>
    <row r="250" spans="12:23" ht="13.5">
      <c r="L250" s="101"/>
      <c r="M250" s="102" t="str">
        <f t="shared" si="9"/>
        <v>生野学園</v>
      </c>
      <c r="N250" s="103"/>
      <c r="O250" s="101"/>
      <c r="P250" s="101"/>
      <c r="Q250" s="101"/>
      <c r="R250" s="101"/>
      <c r="S250" s="101"/>
      <c r="T250" s="101"/>
      <c r="V250" s="105">
        <v>502</v>
      </c>
      <c r="W250" s="106" t="s">
        <v>845</v>
      </c>
    </row>
    <row r="251" spans="12:20" ht="13.5">
      <c r="L251" s="101"/>
      <c r="M251" s="102">
        <f t="shared" si="9"/>
      </c>
      <c r="N251" s="103"/>
      <c r="O251" s="101"/>
      <c r="P251" s="101"/>
      <c r="Q251" s="101"/>
      <c r="R251" s="101"/>
      <c r="S251" s="101"/>
      <c r="T251" s="101"/>
    </row>
    <row r="252" spans="12:20" ht="13.5">
      <c r="L252" s="101"/>
      <c r="M252" s="102">
        <f t="shared" si="9"/>
      </c>
      <c r="N252" s="103"/>
      <c r="O252" s="101"/>
      <c r="P252" s="101"/>
      <c r="Q252" s="101"/>
      <c r="R252" s="101"/>
      <c r="S252" s="101"/>
      <c r="T252" s="101"/>
    </row>
    <row r="253" spans="12:20" ht="13.5">
      <c r="L253" s="101"/>
      <c r="M253" s="102">
        <f t="shared" si="9"/>
      </c>
      <c r="N253" s="103"/>
      <c r="O253" s="101"/>
      <c r="P253" s="101"/>
      <c r="Q253" s="101"/>
      <c r="R253" s="101"/>
      <c r="S253" s="101"/>
      <c r="T253" s="101"/>
    </row>
    <row r="254" spans="12:20" ht="13.5">
      <c r="L254" s="101"/>
      <c r="M254" s="102">
        <f t="shared" si="9"/>
      </c>
      <c r="N254" s="103"/>
      <c r="O254" s="101"/>
      <c r="P254" s="101"/>
      <c r="Q254" s="101"/>
      <c r="R254" s="101"/>
      <c r="S254" s="101"/>
      <c r="T254" s="101"/>
    </row>
    <row r="255" spans="12:20" ht="13.5">
      <c r="L255" s="101"/>
      <c r="M255" s="102">
        <f t="shared" si="9"/>
      </c>
      <c r="N255" s="103"/>
      <c r="O255" s="101"/>
      <c r="P255" s="101"/>
      <c r="Q255" s="101"/>
      <c r="R255" s="101"/>
      <c r="S255" s="101"/>
      <c r="T255" s="101"/>
    </row>
    <row r="256" spans="12:20" ht="13.5">
      <c r="L256" s="101"/>
      <c r="M256" s="102">
        <f t="shared" si="9"/>
      </c>
      <c r="N256" s="103"/>
      <c r="O256" s="101"/>
      <c r="P256" s="101"/>
      <c r="Q256" s="101"/>
      <c r="R256" s="101"/>
      <c r="S256" s="101"/>
      <c r="T256" s="101"/>
    </row>
    <row r="257" spans="12:20" ht="13.5">
      <c r="L257" s="101"/>
      <c r="M257" s="102">
        <f t="shared" si="9"/>
      </c>
      <c r="N257" s="103"/>
      <c r="O257" s="101"/>
      <c r="P257" s="101"/>
      <c r="Q257" s="101"/>
      <c r="R257" s="101"/>
      <c r="S257" s="101"/>
      <c r="T257" s="101"/>
    </row>
    <row r="258" spans="12:20" ht="13.5">
      <c r="L258" s="101"/>
      <c r="M258" s="102">
        <f t="shared" si="9"/>
      </c>
      <c r="N258" s="103"/>
      <c r="O258" s="101"/>
      <c r="P258" s="101"/>
      <c r="Q258" s="101"/>
      <c r="R258" s="101"/>
      <c r="S258" s="101"/>
      <c r="T258" s="101"/>
    </row>
    <row r="259" spans="12:20" ht="13.5">
      <c r="L259" s="101"/>
      <c r="M259" s="102">
        <f t="shared" si="9"/>
      </c>
      <c r="N259" s="103"/>
      <c r="O259" s="101"/>
      <c r="P259" s="101"/>
      <c r="Q259" s="101"/>
      <c r="R259" s="101"/>
      <c r="S259" s="101"/>
      <c r="T259" s="101"/>
    </row>
    <row r="260" spans="12:20" ht="13.5">
      <c r="L260" s="101"/>
      <c r="M260" s="102">
        <f t="shared" si="9"/>
      </c>
      <c r="N260" s="103"/>
      <c r="O260" s="101"/>
      <c r="P260" s="101"/>
      <c r="Q260" s="101"/>
      <c r="R260" s="101"/>
      <c r="S260" s="101"/>
      <c r="T260" s="101"/>
    </row>
    <row r="261" spans="12:20" ht="13.5">
      <c r="L261" s="101"/>
      <c r="M261" s="102">
        <f t="shared" si="9"/>
      </c>
      <c r="N261" s="103"/>
      <c r="O261" s="101"/>
      <c r="P261" s="101"/>
      <c r="Q261" s="101"/>
      <c r="R261" s="101"/>
      <c r="S261" s="101"/>
      <c r="T261" s="101"/>
    </row>
    <row r="262" spans="12:20" ht="13.5">
      <c r="L262" s="101"/>
      <c r="M262" s="102">
        <f t="shared" si="9"/>
      </c>
      <c r="N262" s="103"/>
      <c r="O262" s="101"/>
      <c r="P262" s="101"/>
      <c r="Q262" s="101"/>
      <c r="R262" s="101"/>
      <c r="S262" s="101"/>
      <c r="T262" s="101"/>
    </row>
    <row r="263" spans="12:20" ht="13.5">
      <c r="L263" s="101"/>
      <c r="M263" s="102">
        <f t="shared" si="9"/>
      </c>
      <c r="N263" s="103"/>
      <c r="O263" s="101"/>
      <c r="P263" s="101"/>
      <c r="Q263" s="101"/>
      <c r="R263" s="101"/>
      <c r="S263" s="101"/>
      <c r="T263" s="101"/>
    </row>
    <row r="264" spans="12:20" ht="13.5">
      <c r="L264" s="101"/>
      <c r="M264" s="102">
        <f t="shared" si="9"/>
      </c>
      <c r="N264" s="103"/>
      <c r="O264" s="101"/>
      <c r="P264" s="101"/>
      <c r="Q264" s="101"/>
      <c r="R264" s="101"/>
      <c r="S264" s="101"/>
      <c r="T264" s="101"/>
    </row>
    <row r="265" spans="12:20" ht="13.5">
      <c r="L265" s="101"/>
      <c r="M265" s="102">
        <f t="shared" si="9"/>
      </c>
      <c r="N265" s="103"/>
      <c r="O265" s="101"/>
      <c r="P265" s="101"/>
      <c r="Q265" s="101"/>
      <c r="R265" s="101"/>
      <c r="S265" s="101"/>
      <c r="T265" s="101"/>
    </row>
    <row r="266" spans="12:20" ht="13.5">
      <c r="L266" s="101"/>
      <c r="M266" s="102">
        <f t="shared" si="9"/>
      </c>
      <c r="N266" s="103"/>
      <c r="O266" s="101"/>
      <c r="P266" s="101"/>
      <c r="Q266" s="101"/>
      <c r="R266" s="101"/>
      <c r="S266" s="101"/>
      <c r="T266" s="101"/>
    </row>
    <row r="267" spans="12:20" ht="13.5">
      <c r="L267" s="101"/>
      <c r="M267" s="102">
        <f t="shared" si="9"/>
      </c>
      <c r="N267" s="103"/>
      <c r="O267" s="101"/>
      <c r="P267" s="101"/>
      <c r="Q267" s="101"/>
      <c r="R267" s="101"/>
      <c r="S267" s="101"/>
      <c r="T267" s="101"/>
    </row>
    <row r="268" spans="12:20" ht="13.5">
      <c r="L268" s="101"/>
      <c r="M268" s="102">
        <f t="shared" si="9"/>
      </c>
      <c r="N268" s="103"/>
      <c r="O268" s="101"/>
      <c r="P268" s="101"/>
      <c r="Q268" s="101"/>
      <c r="R268" s="101"/>
      <c r="S268" s="101"/>
      <c r="T268" s="101"/>
    </row>
    <row r="269" spans="12:20" ht="13.5">
      <c r="L269" s="101"/>
      <c r="M269" s="102">
        <f t="shared" si="9"/>
      </c>
      <c r="N269" s="103"/>
      <c r="O269" s="101"/>
      <c r="P269" s="101"/>
      <c r="Q269" s="101"/>
      <c r="R269" s="101"/>
      <c r="S269" s="101"/>
      <c r="T269" s="101"/>
    </row>
    <row r="270" spans="12:20" ht="13.5">
      <c r="L270" s="101"/>
      <c r="M270" s="102">
        <f t="shared" si="9"/>
      </c>
      <c r="N270" s="103"/>
      <c r="O270" s="101"/>
      <c r="P270" s="101"/>
      <c r="Q270" s="101"/>
      <c r="R270" s="101"/>
      <c r="S270" s="101"/>
      <c r="T270" s="101"/>
    </row>
    <row r="271" spans="12:20" ht="13.5">
      <c r="L271" s="101"/>
      <c r="M271" s="102">
        <f t="shared" si="9"/>
      </c>
      <c r="N271" s="103"/>
      <c r="O271" s="101"/>
      <c r="P271" s="101"/>
      <c r="Q271" s="101"/>
      <c r="R271" s="101"/>
      <c r="S271" s="101"/>
      <c r="T271" s="101"/>
    </row>
    <row r="272" spans="12:20" ht="13.5">
      <c r="L272" s="101"/>
      <c r="M272" s="102">
        <f t="shared" si="9"/>
      </c>
      <c r="N272" s="103"/>
      <c r="O272" s="101"/>
      <c r="P272" s="101"/>
      <c r="Q272" s="101"/>
      <c r="R272" s="101"/>
      <c r="S272" s="101"/>
      <c r="T272" s="101"/>
    </row>
    <row r="273" spans="12:20" ht="13.5">
      <c r="L273" s="101"/>
      <c r="M273" s="102">
        <f aca="true" t="shared" si="10" ref="M273:M299">IF(G34&lt;&gt;"",G34,"")</f>
      </c>
      <c r="N273" s="103"/>
      <c r="O273" s="101"/>
      <c r="P273" s="101"/>
      <c r="Q273" s="101"/>
      <c r="R273" s="101"/>
      <c r="S273" s="101"/>
      <c r="T273" s="101"/>
    </row>
    <row r="274" spans="12:20" ht="13.5">
      <c r="L274" s="101"/>
      <c r="M274" s="102">
        <f t="shared" si="10"/>
      </c>
      <c r="N274" s="103"/>
      <c r="O274" s="101"/>
      <c r="P274" s="101"/>
      <c r="Q274" s="101"/>
      <c r="R274" s="101"/>
      <c r="S274" s="101"/>
      <c r="T274" s="101"/>
    </row>
    <row r="275" spans="12:20" ht="13.5">
      <c r="L275" s="101"/>
      <c r="M275" s="102">
        <f t="shared" si="10"/>
      </c>
      <c r="N275" s="103"/>
      <c r="O275" s="101"/>
      <c r="P275" s="101"/>
      <c r="Q275" s="101"/>
      <c r="R275" s="101"/>
      <c r="S275" s="101"/>
      <c r="T275" s="101"/>
    </row>
    <row r="276" spans="12:20" ht="13.5">
      <c r="L276" s="101"/>
      <c r="M276" s="102">
        <f t="shared" si="10"/>
      </c>
      <c r="N276" s="103"/>
      <c r="O276" s="101"/>
      <c r="P276" s="101"/>
      <c r="Q276" s="101"/>
      <c r="R276" s="101"/>
      <c r="S276" s="101"/>
      <c r="T276" s="101"/>
    </row>
    <row r="277" spans="12:20" ht="13.5">
      <c r="L277" s="101"/>
      <c r="M277" s="102">
        <f t="shared" si="10"/>
      </c>
      <c r="N277" s="103"/>
      <c r="O277" s="101"/>
      <c r="P277" s="101"/>
      <c r="Q277" s="101"/>
      <c r="R277" s="101"/>
      <c r="S277" s="101"/>
      <c r="T277" s="101"/>
    </row>
    <row r="278" spans="12:20" ht="13.5">
      <c r="L278" s="101"/>
      <c r="M278" s="102">
        <f t="shared" si="10"/>
      </c>
      <c r="N278" s="103"/>
      <c r="O278" s="101"/>
      <c r="P278" s="101"/>
      <c r="Q278" s="101"/>
      <c r="R278" s="101"/>
      <c r="S278" s="101"/>
      <c r="T278" s="101"/>
    </row>
    <row r="279" spans="12:20" ht="13.5">
      <c r="L279" s="101"/>
      <c r="M279" s="102">
        <f t="shared" si="10"/>
      </c>
      <c r="N279" s="103"/>
      <c r="O279" s="101"/>
      <c r="P279" s="101"/>
      <c r="Q279" s="101"/>
      <c r="R279" s="101"/>
      <c r="S279" s="101"/>
      <c r="T279" s="101"/>
    </row>
    <row r="280" spans="12:20" ht="13.5">
      <c r="L280" s="101"/>
      <c r="M280" s="102">
        <f t="shared" si="10"/>
      </c>
      <c r="N280" s="103"/>
      <c r="O280" s="101"/>
      <c r="P280" s="101"/>
      <c r="Q280" s="101"/>
      <c r="R280" s="101"/>
      <c r="S280" s="101"/>
      <c r="T280" s="101"/>
    </row>
    <row r="281" spans="12:20" ht="13.5">
      <c r="L281" s="101"/>
      <c r="M281" s="102">
        <f t="shared" si="10"/>
      </c>
      <c r="N281" s="103"/>
      <c r="O281" s="101"/>
      <c r="P281" s="101"/>
      <c r="Q281" s="101"/>
      <c r="R281" s="101"/>
      <c r="S281" s="101"/>
      <c r="T281" s="101"/>
    </row>
    <row r="282" spans="12:20" ht="13.5">
      <c r="L282" s="101"/>
      <c r="M282" s="102">
        <f t="shared" si="10"/>
      </c>
      <c r="N282" s="103"/>
      <c r="O282" s="101"/>
      <c r="P282" s="101"/>
      <c r="Q282" s="101"/>
      <c r="R282" s="101"/>
      <c r="S282" s="101"/>
      <c r="T282" s="101"/>
    </row>
    <row r="283" spans="12:20" ht="13.5">
      <c r="L283" s="101"/>
      <c r="M283" s="102">
        <f t="shared" si="10"/>
      </c>
      <c r="N283" s="103"/>
      <c r="O283" s="101"/>
      <c r="P283" s="101"/>
      <c r="Q283" s="101"/>
      <c r="R283" s="101"/>
      <c r="S283" s="101"/>
      <c r="T283" s="101"/>
    </row>
    <row r="284" spans="12:20" ht="13.5">
      <c r="L284" s="101"/>
      <c r="M284" s="102">
        <f t="shared" si="10"/>
      </c>
      <c r="N284" s="103"/>
      <c r="O284" s="101"/>
      <c r="P284" s="101"/>
      <c r="Q284" s="101"/>
      <c r="R284" s="101"/>
      <c r="S284" s="101"/>
      <c r="T284" s="101"/>
    </row>
    <row r="285" spans="12:20" ht="13.5">
      <c r="L285" s="101"/>
      <c r="M285" s="102">
        <f t="shared" si="10"/>
      </c>
      <c r="N285" s="103"/>
      <c r="O285" s="101"/>
      <c r="P285" s="101"/>
      <c r="Q285" s="101"/>
      <c r="R285" s="101"/>
      <c r="S285" s="101"/>
      <c r="T285" s="101"/>
    </row>
    <row r="286" spans="12:20" ht="13.5">
      <c r="L286" s="101"/>
      <c r="M286" s="102">
        <f t="shared" si="10"/>
      </c>
      <c r="N286" s="103"/>
      <c r="O286" s="101"/>
      <c r="P286" s="101"/>
      <c r="Q286" s="101"/>
      <c r="R286" s="101"/>
      <c r="S286" s="101"/>
      <c r="T286" s="101"/>
    </row>
    <row r="287" spans="12:20" ht="13.5">
      <c r="L287" s="101"/>
      <c r="M287" s="102">
        <f t="shared" si="10"/>
      </c>
      <c r="N287" s="103"/>
      <c r="O287" s="101"/>
      <c r="P287" s="101"/>
      <c r="Q287" s="101"/>
      <c r="R287" s="101"/>
      <c r="S287" s="101"/>
      <c r="T287" s="101"/>
    </row>
    <row r="288" spans="12:20" ht="13.5">
      <c r="L288" s="101"/>
      <c r="M288" s="102">
        <f t="shared" si="10"/>
      </c>
      <c r="N288" s="103"/>
      <c r="O288" s="101"/>
      <c r="P288" s="101"/>
      <c r="Q288" s="101"/>
      <c r="R288" s="101"/>
      <c r="S288" s="101"/>
      <c r="T288" s="101"/>
    </row>
    <row r="289" spans="12:20" ht="13.5">
      <c r="L289" s="101"/>
      <c r="M289" s="102">
        <f t="shared" si="10"/>
      </c>
      <c r="N289" s="103"/>
      <c r="O289" s="101"/>
      <c r="P289" s="101"/>
      <c r="Q289" s="101"/>
      <c r="R289" s="101"/>
      <c r="S289" s="101"/>
      <c r="T289" s="101"/>
    </row>
    <row r="290" spans="12:20" ht="13.5">
      <c r="L290" s="101"/>
      <c r="M290" s="102">
        <f t="shared" si="10"/>
      </c>
      <c r="N290" s="103"/>
      <c r="O290" s="101"/>
      <c r="P290" s="101"/>
      <c r="Q290" s="101"/>
      <c r="R290" s="101"/>
      <c r="S290" s="101"/>
      <c r="T290" s="101"/>
    </row>
    <row r="291" spans="12:20" ht="13.5">
      <c r="L291" s="101"/>
      <c r="M291" s="102">
        <f t="shared" si="10"/>
      </c>
      <c r="N291" s="103"/>
      <c r="O291" s="101"/>
      <c r="P291" s="101"/>
      <c r="Q291" s="101"/>
      <c r="R291" s="101"/>
      <c r="S291" s="101"/>
      <c r="T291" s="101"/>
    </row>
    <row r="292" spans="12:20" ht="13.5">
      <c r="L292" s="101"/>
      <c r="M292" s="102">
        <f t="shared" si="10"/>
      </c>
      <c r="N292" s="103"/>
      <c r="O292" s="101"/>
      <c r="P292" s="101"/>
      <c r="Q292" s="101"/>
      <c r="R292" s="101"/>
      <c r="S292" s="101"/>
      <c r="T292" s="101"/>
    </row>
    <row r="293" spans="12:20" ht="13.5">
      <c r="L293" s="101"/>
      <c r="M293" s="102">
        <f t="shared" si="10"/>
      </c>
      <c r="N293" s="103"/>
      <c r="O293" s="101"/>
      <c r="P293" s="101"/>
      <c r="Q293" s="101"/>
      <c r="R293" s="101"/>
      <c r="S293" s="101"/>
      <c r="T293" s="101"/>
    </row>
    <row r="294" spans="12:20" ht="13.5">
      <c r="L294" s="101"/>
      <c r="M294" s="102">
        <f t="shared" si="10"/>
      </c>
      <c r="N294" s="103"/>
      <c r="O294" s="101"/>
      <c r="P294" s="101"/>
      <c r="Q294" s="101"/>
      <c r="R294" s="101"/>
      <c r="S294" s="101"/>
      <c r="T294" s="101"/>
    </row>
    <row r="295" spans="12:20" ht="13.5">
      <c r="L295" s="101"/>
      <c r="M295" s="102">
        <f t="shared" si="10"/>
      </c>
      <c r="N295" s="103"/>
      <c r="O295" s="101"/>
      <c r="P295" s="101"/>
      <c r="Q295" s="101"/>
      <c r="R295" s="101"/>
      <c r="S295" s="101"/>
      <c r="T295" s="101"/>
    </row>
    <row r="296" spans="12:20" ht="13.5">
      <c r="L296" s="101"/>
      <c r="M296" s="102">
        <f t="shared" si="10"/>
      </c>
      <c r="N296" s="103"/>
      <c r="O296" s="101"/>
      <c r="P296" s="101"/>
      <c r="Q296" s="101"/>
      <c r="R296" s="101"/>
      <c r="S296" s="101"/>
      <c r="T296" s="101"/>
    </row>
    <row r="297" spans="12:20" ht="13.5">
      <c r="L297" s="101"/>
      <c r="M297" s="102">
        <f t="shared" si="10"/>
      </c>
      <c r="N297" s="103"/>
      <c r="O297" s="101"/>
      <c r="P297" s="101"/>
      <c r="Q297" s="101"/>
      <c r="R297" s="101"/>
      <c r="S297" s="101"/>
      <c r="T297" s="101"/>
    </row>
    <row r="298" spans="12:20" ht="13.5">
      <c r="L298" s="101"/>
      <c r="M298" s="102">
        <f t="shared" si="10"/>
      </c>
      <c r="N298" s="103"/>
      <c r="O298" s="101"/>
      <c r="P298" s="101"/>
      <c r="Q298" s="101"/>
      <c r="R298" s="101"/>
      <c r="S298" s="101"/>
      <c r="T298" s="101"/>
    </row>
    <row r="299" spans="12:20" ht="13.5">
      <c r="L299" s="101"/>
      <c r="M299" s="102">
        <f t="shared" si="10"/>
      </c>
      <c r="N299" s="103"/>
      <c r="O299" s="101"/>
      <c r="P299" s="101"/>
      <c r="Q299" s="101"/>
      <c r="R299" s="101"/>
      <c r="S299" s="101"/>
      <c r="T299" s="101"/>
    </row>
    <row r="300" spans="12:23" ht="13.5">
      <c r="L300" s="101" t="s">
        <v>133</v>
      </c>
      <c r="M300" s="102" t="str">
        <f>IF(B2&lt;&gt;"",B2,"")</f>
        <v>兵庫県高体連バドミントン部定通部全国選抜チーム</v>
      </c>
      <c r="N300" s="103">
        <v>10204</v>
      </c>
      <c r="O300" s="101" t="s">
        <v>717</v>
      </c>
      <c r="P300" s="101" t="s">
        <v>263</v>
      </c>
      <c r="Q300" s="101" t="s">
        <v>268</v>
      </c>
      <c r="R300" s="101" t="s">
        <v>718</v>
      </c>
      <c r="S300" s="101" t="s">
        <v>719</v>
      </c>
      <c r="T300" s="101" t="s">
        <v>720</v>
      </c>
      <c r="V300" s="105">
        <v>901</v>
      </c>
      <c r="W300" s="106" t="s">
        <v>757</v>
      </c>
    </row>
    <row r="301" spans="12:13" ht="13.5">
      <c r="L301" s="117"/>
      <c r="M301" s="118"/>
    </row>
  </sheetData>
  <sheetProtection password="CC06" sheet="1"/>
  <printOptions/>
  <pageMargins left="0.7" right="0.7" top="0.75" bottom="0.75" header="0.3" footer="0.3"/>
  <pageSetup orientation="portrait" paperSize="9"/>
  <tableParts>
    <tablePart r:id="rId7"/>
    <tablePart r:id="rId6"/>
    <tablePart r:id="rId4"/>
    <tablePart r:id="rId5"/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Ikuei Senior Highschool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大前 俊一</dc:creator>
  <cp:keywords/>
  <dc:description/>
  <cp:lastModifiedBy>山本　大介</cp:lastModifiedBy>
  <cp:lastPrinted>2023-04-11T03:36:14Z</cp:lastPrinted>
  <dcterms:created xsi:type="dcterms:W3CDTF">2015-06-15T03:26:47Z</dcterms:created>
  <dcterms:modified xsi:type="dcterms:W3CDTF">2024-04-02T04:34:12Z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